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120" windowWidth="16605" windowHeight="9075" tabRatio="935" firstSheet="31" activeTab="32"/>
  </bookViews>
  <sheets>
    <sheet name="First-Page" sheetId="110" r:id="rId1"/>
    <sheet name="Contents" sheetId="140" r:id="rId2"/>
    <sheet name="Sheet1" sheetId="134" r:id="rId3"/>
    <sheet name="AT-1-Gen_Info " sheetId="56" r:id="rId4"/>
    <sheet name="AT-2-S1 BUDGET" sheetId="96" r:id="rId5"/>
    <sheet name="AT_2A_fundflow" sheetId="99" r:id="rId6"/>
    <sheet name="AT-3" sheetId="100" r:id="rId7"/>
    <sheet name="AT3A_cvrg(Insti)_PY" sheetId="1" r:id="rId8"/>
    <sheet name="AT3B_cvrg(Insti)_UPY " sheetId="58" r:id="rId9"/>
    <sheet name="AT3C_cvrg(Insti)_UPY " sheetId="59" r:id="rId10"/>
    <sheet name="enrolment vs availed_PY" sheetId="60" r:id="rId11"/>
    <sheet name="enrolment vs availed_UPY" sheetId="47" r:id="rId12"/>
    <sheet name="AT-4B" sheetId="141" r:id="rId13"/>
    <sheet name="T5_PLAN_vs_PRFM" sheetId="4" r:id="rId14"/>
    <sheet name="T5A_PLAN_vs_PRFM " sheetId="111" r:id="rId15"/>
    <sheet name="T5B_PLAN_vs_PRFM  (2)" sheetId="127" r:id="rId16"/>
    <sheet name="T5C_Drought_PLAN_vs_PRFM " sheetId="113" r:id="rId17"/>
    <sheet name="T5D_Drought_PLAN_vs_PRFM  " sheetId="112" r:id="rId18"/>
    <sheet name="T6_FG_py_Utlsn" sheetId="5" r:id="rId19"/>
    <sheet name="T6A_FG_Upy_Utlsn " sheetId="74" r:id="rId20"/>
    <sheet name="T6B_Pay_FG_FCI_Pry" sheetId="86" r:id="rId21"/>
    <sheet name="T6C_Coarse_Grain" sheetId="128" r:id="rId22"/>
    <sheet name="T7_CC_PY_Utlsn" sheetId="7" r:id="rId23"/>
    <sheet name="T7ACC_UPY_Utlsn " sheetId="75" r:id="rId24"/>
    <sheet name="AT-8_Hon_CCH_Pry" sheetId="88" r:id="rId25"/>
    <sheet name="AT-8A_Hon_CCH_UPry" sheetId="114" r:id="rId26"/>
    <sheet name="AT9_TA" sheetId="13" r:id="rId27"/>
    <sheet name="AT10_MME" sheetId="14" r:id="rId28"/>
    <sheet name="AT10A_" sheetId="138" r:id="rId29"/>
    <sheet name="AT-10 B" sheetId="121" r:id="rId30"/>
    <sheet name="AT-10 C" sheetId="123" r:id="rId31"/>
    <sheet name="AT-10D" sheetId="102" r:id="rId32"/>
    <sheet name="AT-10 E" sheetId="142" r:id="rId33"/>
    <sheet name="AT-10 F" sheetId="155" r:id="rId34"/>
    <sheet name="AT11_KS Year wise" sheetId="115" r:id="rId35"/>
    <sheet name="AT11A_KS-District wise" sheetId="16" r:id="rId36"/>
    <sheet name="AT12_KD-New" sheetId="26" r:id="rId37"/>
    <sheet name="AT12A_KD-Replacement" sheetId="117" r:id="rId38"/>
    <sheet name="Mode of cooking" sheetId="103" r:id="rId39"/>
    <sheet name="AT-14" sheetId="124" r:id="rId40"/>
    <sheet name="AT-14 A" sheetId="135" r:id="rId41"/>
    <sheet name="AT-15" sheetId="132" r:id="rId42"/>
    <sheet name="AT-16" sheetId="133" r:id="rId43"/>
    <sheet name="AT_17_Coverage-RBSK " sheetId="93" r:id="rId44"/>
    <sheet name="AT18_Details_Community " sheetId="66" r:id="rId45"/>
    <sheet name="AT_19_Impl_Agency" sheetId="84" r:id="rId46"/>
    <sheet name="AT_20_CentralCookingagency " sheetId="119" r:id="rId47"/>
    <sheet name="AT-21" sheetId="105" r:id="rId48"/>
    <sheet name="AT-22" sheetId="108" r:id="rId49"/>
    <sheet name="AT-23 MIS" sheetId="101" r:id="rId50"/>
    <sheet name="AT-23A _AMS" sheetId="139" r:id="rId51"/>
    <sheet name="AT-24" sheetId="104" r:id="rId52"/>
    <sheet name="AT-25" sheetId="109" r:id="rId53"/>
    <sheet name="Sheet1 (2)" sheetId="137" r:id="rId54"/>
    <sheet name="AT26_NoWD" sheetId="27" r:id="rId55"/>
    <sheet name="AT26A_NoWD" sheetId="28" r:id="rId56"/>
    <sheet name="AT27_Req_FG_CA_Pry" sheetId="29" r:id="rId57"/>
    <sheet name="AT27A_Req_FG_CA_U Pry " sheetId="144" r:id="rId58"/>
    <sheet name="AT27B_Req_FG_CA_N CLP" sheetId="145" r:id="rId59"/>
    <sheet name="AT27C_Req_FG_Drought -Pry " sheetId="146" r:id="rId60"/>
    <sheet name="AT27D_Req_FG_Drought -UPry " sheetId="147" r:id="rId61"/>
    <sheet name="AT_28_RqmtKitchen" sheetId="62" r:id="rId62"/>
    <sheet name="AT-28A_RqmtPlinthArea" sheetId="78" r:id="rId63"/>
    <sheet name="AT-28B_Kitchen repair" sheetId="152" r:id="rId64"/>
    <sheet name="AT29_Replacement KD " sheetId="154" r:id="rId65"/>
    <sheet name="AT29_A_Replacement KD" sheetId="153" r:id="rId66"/>
    <sheet name="AT-30_Coook-cum-Helper" sheetId="65" r:id="rId67"/>
    <sheet name="AT_31_Budget_provision " sheetId="98" r:id="rId68"/>
    <sheet name="AT32_Drought Pry Util" sheetId="148" r:id="rId69"/>
    <sheet name="AT-32A Drought UPry Util" sheetId="149" r:id="rId70"/>
    <sheet name="Sheet2" sheetId="156" r:id="rId71"/>
  </sheets>
  <definedNames>
    <definedName name="_xlnm.Print_Area" localSheetId="43">'AT_17_Coverage-RBSK '!$A$1:$L$25</definedName>
    <definedName name="_xlnm.Print_Area" localSheetId="45">AT_19_Impl_Agency!$A$1:$J$31</definedName>
    <definedName name="_xlnm.Print_Area" localSheetId="46">'AT_20_CentralCookingagency '!$A$1:$M$25</definedName>
    <definedName name="_xlnm.Print_Area" localSheetId="61">AT_28_RqmtKitchen!$A$1:$R$20</definedName>
    <definedName name="_xlnm.Print_Area" localSheetId="5">AT_2A_fundflow!$A$1:$V$29</definedName>
    <definedName name="_xlnm.Print_Area" localSheetId="67">'AT_31_Budget_provision '!$A$1:$W$36</definedName>
    <definedName name="_xlnm.Print_Area" localSheetId="29">'AT-10 B'!$A$1:$I$20</definedName>
    <definedName name="_xlnm.Print_Area" localSheetId="30">'AT-10 C'!$A$1:$J$16</definedName>
    <definedName name="_xlnm.Print_Area" localSheetId="32">'AT-10 E'!$A$1:$H$19</definedName>
    <definedName name="_xlnm.Print_Area" localSheetId="33">'AT-10 F'!$A$1:$H$19</definedName>
    <definedName name="_xlnm.Print_Area" localSheetId="27">AT10_MME!$A$1:$H$32</definedName>
    <definedName name="_xlnm.Print_Area" localSheetId="28">AT10A_!$A$1:$E$22</definedName>
    <definedName name="_xlnm.Print_Area" localSheetId="31">'AT-10D'!$A$1:$H$27</definedName>
    <definedName name="_xlnm.Print_Area" localSheetId="34">'AT11_KS Year wise'!$A$1:$K$42</definedName>
    <definedName name="_xlnm.Print_Area" localSheetId="35">'AT11A_KS-District wise'!$A$1:$K$24</definedName>
    <definedName name="_xlnm.Print_Area" localSheetId="36">'AT12_KD-New'!$A$1:$K$24</definedName>
    <definedName name="_xlnm.Print_Area" localSheetId="37">'AT12A_KD-Replacement'!$A$1:$K$23</definedName>
    <definedName name="_xlnm.Print_Area" localSheetId="39">'AT-14'!$A$1:$N$18</definedName>
    <definedName name="_xlnm.Print_Area" localSheetId="40">'AT-14 A'!$A$1:$H$18</definedName>
    <definedName name="_xlnm.Print_Area" localSheetId="41">'AT-15'!$A$1:$L$19</definedName>
    <definedName name="_xlnm.Print_Area" localSheetId="42">'AT-16'!$A$1:$K$32</definedName>
    <definedName name="_xlnm.Print_Area" localSheetId="44">'AT18_Details_Community '!$A$1:$F$21</definedName>
    <definedName name="_xlnm.Print_Area" localSheetId="3">'AT-1-Gen_Info '!$A$1:$T$55</definedName>
    <definedName name="_xlnm.Print_Area" localSheetId="51">'AT-24'!$A$1:$M$20</definedName>
    <definedName name="_xlnm.Print_Area" localSheetId="54">AT26_NoWD!$A$1:$L$31</definedName>
    <definedName name="_xlnm.Print_Area" localSheetId="55">AT26A_NoWD!$A$1:$K$32</definedName>
    <definedName name="_xlnm.Print_Area" localSheetId="56">AT27_Req_FG_CA_Pry!$A$1:$T$24</definedName>
    <definedName name="_xlnm.Print_Area" localSheetId="57">'AT27A_Req_FG_CA_U Pry '!$A$1:$T$24</definedName>
    <definedName name="_xlnm.Print_Area" localSheetId="58">'AT27B_Req_FG_CA_N CLP'!$A$1:$P$37</definedName>
    <definedName name="_xlnm.Print_Area" localSheetId="59">'AT27C_Req_FG_Drought -Pry '!$A$1:$P$37</definedName>
    <definedName name="_xlnm.Print_Area" localSheetId="60">'AT27D_Req_FG_Drought -UPry '!$A$1:$P$37</definedName>
    <definedName name="_xlnm.Print_Area" localSheetId="62">'AT-28A_RqmtPlinthArea'!$A$1:$S$32</definedName>
    <definedName name="_xlnm.Print_Area" localSheetId="63">'AT-28B_Kitchen repair'!$A$1:$G$34</definedName>
    <definedName name="_xlnm.Print_Area" localSheetId="65">'AT29_A_Replacement KD'!$A$1:$V$21</definedName>
    <definedName name="_xlnm.Print_Area" localSheetId="64">'AT29_Replacement KD '!$A$1:$V$20</definedName>
    <definedName name="_xlnm.Print_Area" localSheetId="4">'AT-2-S1 BUDGET'!$A$1:$V$31</definedName>
    <definedName name="_xlnm.Print_Area" localSheetId="66">'AT-30_Coook-cum-Helper'!$A$1:$L$21</definedName>
    <definedName name="_xlnm.Print_Area" localSheetId="68">'AT32_Drought Pry Util'!$A$1:$L$35</definedName>
    <definedName name="_xlnm.Print_Area" localSheetId="69">'AT-32A Drought UPry Util'!$A$1:$L$35</definedName>
    <definedName name="_xlnm.Print_Area" localSheetId="7">'AT3A_cvrg(Insti)_PY'!$A$1:$N$26</definedName>
    <definedName name="_xlnm.Print_Area" localSheetId="8">'AT3B_cvrg(Insti)_UPY '!$A$1:$N$26</definedName>
    <definedName name="_xlnm.Print_Area" localSheetId="9">'AT3C_cvrg(Insti)_UPY '!$A$1:$N$26</definedName>
    <definedName name="_xlnm.Print_Area" localSheetId="24">'AT-8_Hon_CCH_Pry'!$A$1:$V$25</definedName>
    <definedName name="_xlnm.Print_Area" localSheetId="25">'AT-8A_Hon_CCH_UPry'!$A$1:$V$24</definedName>
    <definedName name="_xlnm.Print_Area" localSheetId="26">AT9_TA!$A$1:$I$21</definedName>
    <definedName name="_xlnm.Print_Area" localSheetId="1">Contents!$A$1:$C$68</definedName>
    <definedName name="_xlnm.Print_Area" localSheetId="10">'enrolment vs availed_PY'!$A$1:$Q$24</definedName>
    <definedName name="_xlnm.Print_Area" localSheetId="11">'enrolment vs availed_UPY'!$A$1:$Q$24</definedName>
    <definedName name="_xlnm.Print_Area" localSheetId="38">'Mode of cooking'!$A$1:$H$19</definedName>
    <definedName name="_xlnm.Print_Area" localSheetId="2">Sheet1!$A$1:$J$24</definedName>
    <definedName name="_xlnm.Print_Area" localSheetId="53">'Sheet1 (2)'!$A$1:$J$24</definedName>
    <definedName name="_xlnm.Print_Area" localSheetId="13">T5_PLAN_vs_PRFM!$A$1:$J$22</definedName>
    <definedName name="_xlnm.Print_Area" localSheetId="14">'T5A_PLAN_vs_PRFM '!$A$1:$J$22</definedName>
    <definedName name="_xlnm.Print_Area" localSheetId="15">'T5B_PLAN_vs_PRFM  (2)'!$A$1:$J$35</definedName>
    <definedName name="_xlnm.Print_Area" localSheetId="16">'T5C_Drought_PLAN_vs_PRFM '!$A$1:$J$35</definedName>
    <definedName name="_xlnm.Print_Area" localSheetId="17">'T5D_Drought_PLAN_vs_PRFM  '!$A$1:$J$35</definedName>
    <definedName name="_xlnm.Print_Area" localSheetId="18">T6_FG_py_Utlsn!$A$1:$L$22</definedName>
    <definedName name="_xlnm.Print_Area" localSheetId="19">'T6A_FG_Upy_Utlsn '!$A$1:$L$23</definedName>
    <definedName name="_xlnm.Print_Area" localSheetId="20">T6B_Pay_FG_FCI_Pry!$A$1:$M$24</definedName>
    <definedName name="_xlnm.Print_Area" localSheetId="21">T6C_Coarse_Grain!$A$1:$L$37</definedName>
    <definedName name="_xlnm.Print_Area" localSheetId="22">T7_CC_PY_Utlsn!$A$1:$Q$24</definedName>
    <definedName name="_xlnm.Print_Area" localSheetId="23">'T7ACC_UPY_Utlsn '!$A$1:$Q$23</definedName>
  </definedNames>
  <calcPr calcId="145621"/>
</workbook>
</file>

<file path=xl/calcChain.xml><?xml version="1.0" encoding="utf-8"?>
<calcChain xmlns="http://schemas.openxmlformats.org/spreadsheetml/2006/main">
  <c r="O39" i="144" l="1"/>
  <c r="O40" i="144" s="1"/>
  <c r="L34" i="144"/>
  <c r="H37" i="144"/>
  <c r="M27" i="144"/>
  <c r="K29" i="144"/>
  <c r="K18" i="111" l="1"/>
  <c r="M13" i="114" l="1"/>
  <c r="M14" i="114"/>
  <c r="M15" i="114"/>
  <c r="H15" i="111" l="1"/>
  <c r="F15" i="101" l="1"/>
  <c r="D15" i="93"/>
  <c r="E15" i="93"/>
  <c r="F15" i="93"/>
  <c r="G15" i="93"/>
  <c r="H15" i="93"/>
  <c r="I15" i="93"/>
  <c r="J15" i="93"/>
  <c r="C15" i="93"/>
  <c r="D26" i="98" l="1"/>
  <c r="E26" i="98"/>
  <c r="F26" i="98"/>
  <c r="G26" i="98"/>
  <c r="H26" i="98"/>
  <c r="L26" i="98"/>
  <c r="M26" i="98"/>
  <c r="N26" i="98"/>
  <c r="O26" i="98"/>
  <c r="P26" i="98"/>
  <c r="Q26" i="98"/>
  <c r="C26" i="98"/>
  <c r="V18" i="98"/>
  <c r="W18" i="98"/>
  <c r="V19" i="98"/>
  <c r="W19" i="98"/>
  <c r="T15" i="98"/>
  <c r="W15" i="98" s="1"/>
  <c r="V15" i="98"/>
  <c r="V17" i="98"/>
  <c r="W17" i="98"/>
  <c r="U16" i="98"/>
  <c r="S16" i="98"/>
  <c r="S26" i="98" s="1"/>
  <c r="T16" i="98"/>
  <c r="R16" i="98"/>
  <c r="R26" i="98" s="1"/>
  <c r="I17" i="98"/>
  <c r="U17" i="98" s="1"/>
  <c r="I18" i="98"/>
  <c r="U18" i="98" s="1"/>
  <c r="I19" i="98"/>
  <c r="U19" i="98" s="1"/>
  <c r="I15" i="98"/>
  <c r="U15" i="98" s="1"/>
  <c r="J16" i="98"/>
  <c r="K16" i="98"/>
  <c r="K26" i="98" s="1"/>
  <c r="I16" i="98"/>
  <c r="T14" i="144"/>
  <c r="T14" i="29"/>
  <c r="F15" i="117"/>
  <c r="E15" i="117"/>
  <c r="D15" i="117"/>
  <c r="C15" i="117"/>
  <c r="C22" i="117" s="1"/>
  <c r="G25" i="14"/>
  <c r="D25" i="14"/>
  <c r="E25" i="14"/>
  <c r="F25" i="14"/>
  <c r="H25" i="14"/>
  <c r="H26" i="14" s="1"/>
  <c r="G16" i="14"/>
  <c r="D16" i="14"/>
  <c r="D26" i="14" s="1"/>
  <c r="E16" i="14"/>
  <c r="E26" i="14" s="1"/>
  <c r="F16" i="14"/>
  <c r="F26" i="14" s="1"/>
  <c r="C25" i="14"/>
  <c r="C16" i="14"/>
  <c r="C26" i="14" s="1"/>
  <c r="H15" i="13"/>
  <c r="C15" i="13"/>
  <c r="L16" i="75"/>
  <c r="P19" i="139"/>
  <c r="P20" i="139" s="1"/>
  <c r="O19" i="139"/>
  <c r="O20" i="139" s="1"/>
  <c r="N19" i="139"/>
  <c r="N20" i="139" s="1"/>
  <c r="M19" i="139"/>
  <c r="M20" i="139" s="1"/>
  <c r="L19" i="139"/>
  <c r="L20" i="139" s="1"/>
  <c r="K19" i="139"/>
  <c r="K20" i="139" s="1"/>
  <c r="J19" i="139"/>
  <c r="J20" i="139" s="1"/>
  <c r="I19" i="139"/>
  <c r="I20" i="139" s="1"/>
  <c r="H19" i="139"/>
  <c r="H20" i="139" s="1"/>
  <c r="G19" i="139"/>
  <c r="G20" i="139" s="1"/>
  <c r="E19" i="139"/>
  <c r="G15" i="101"/>
  <c r="H15" i="101"/>
  <c r="I15" i="101"/>
  <c r="J15" i="101"/>
  <c r="K15" i="101"/>
  <c r="L15" i="101"/>
  <c r="M15" i="101"/>
  <c r="N15" i="101"/>
  <c r="O15" i="101"/>
  <c r="P15" i="101"/>
  <c r="E15" i="101"/>
  <c r="V16" i="98" l="1"/>
  <c r="U26" i="98"/>
  <c r="E20" i="139"/>
  <c r="F20" i="139"/>
  <c r="V26" i="98"/>
  <c r="G26" i="14"/>
  <c r="W16" i="98"/>
  <c r="W26" i="98" s="1"/>
  <c r="J26" i="98"/>
  <c r="I26" i="98"/>
  <c r="T26" i="98"/>
  <c r="E15" i="13"/>
  <c r="I15" i="13" s="1"/>
  <c r="I14" i="13"/>
  <c r="I13" i="13"/>
  <c r="I12" i="13"/>
  <c r="C14" i="144"/>
  <c r="G13" i="144"/>
  <c r="I13" i="144" s="1"/>
  <c r="J13" i="144" s="1"/>
  <c r="G12" i="144"/>
  <c r="I12" i="144" s="1"/>
  <c r="G11" i="144"/>
  <c r="I11" i="144" s="1"/>
  <c r="J11" i="144" s="1"/>
  <c r="F14" i="29"/>
  <c r="E14" i="29"/>
  <c r="D14" i="29"/>
  <c r="C14" i="29"/>
  <c r="G13" i="29"/>
  <c r="I13" i="29" s="1"/>
  <c r="J13" i="29" s="1"/>
  <c r="G12" i="29"/>
  <c r="I12" i="29" s="1"/>
  <c r="J12" i="29" s="1"/>
  <c r="G11" i="29"/>
  <c r="I11" i="29" s="1"/>
  <c r="Q20" i="139" l="1"/>
  <c r="Q21" i="139" s="1"/>
  <c r="O22" i="139" s="1"/>
  <c r="G14" i="29"/>
  <c r="I14" i="144"/>
  <c r="J14" i="144" s="1"/>
  <c r="J12" i="144"/>
  <c r="G14" i="144"/>
  <c r="I14" i="29"/>
  <c r="J14" i="29" s="1"/>
  <c r="J11" i="29"/>
  <c r="C16" i="75" l="1"/>
  <c r="I16" i="75" s="1"/>
  <c r="M16" i="75"/>
  <c r="N16" i="75" s="1"/>
  <c r="J16" i="75"/>
  <c r="D16" i="75"/>
  <c r="P15" i="75"/>
  <c r="N15" i="75"/>
  <c r="I15" i="75"/>
  <c r="O15" i="75" s="1"/>
  <c r="E15" i="75"/>
  <c r="P14" i="75"/>
  <c r="N14" i="75"/>
  <c r="I14" i="75"/>
  <c r="O14" i="75" s="1"/>
  <c r="E14" i="75"/>
  <c r="P13" i="75"/>
  <c r="N13" i="75"/>
  <c r="I13" i="75"/>
  <c r="K13" i="75" s="1"/>
  <c r="E13" i="75"/>
  <c r="K15" i="75" l="1"/>
  <c r="K14" i="75"/>
  <c r="K16" i="75"/>
  <c r="Q16" i="75" s="1"/>
  <c r="E16" i="75"/>
  <c r="O16" i="75"/>
  <c r="P16" i="75"/>
  <c r="Q14" i="75"/>
  <c r="Q15" i="75"/>
  <c r="O13" i="75"/>
  <c r="Q13" i="75" s="1"/>
  <c r="K15" i="7"/>
  <c r="K16" i="7"/>
  <c r="K14" i="7"/>
  <c r="E15" i="7"/>
  <c r="E16" i="7"/>
  <c r="E17" i="7"/>
  <c r="M17" i="7" l="1"/>
  <c r="L17" i="7"/>
  <c r="J17" i="7"/>
  <c r="I17" i="7"/>
  <c r="P16" i="7"/>
  <c r="O16" i="7"/>
  <c r="N16" i="7"/>
  <c r="P15" i="7"/>
  <c r="O15" i="7"/>
  <c r="N15" i="7"/>
  <c r="P14" i="7"/>
  <c r="O14" i="7"/>
  <c r="N14" i="7"/>
  <c r="K17" i="7"/>
  <c r="E14" i="7"/>
  <c r="I16" i="86"/>
  <c r="H16" i="86"/>
  <c r="G16" i="86"/>
  <c r="F16" i="86"/>
  <c r="K15" i="86"/>
  <c r="K14" i="86"/>
  <c r="K13" i="86"/>
  <c r="G14" i="74"/>
  <c r="G13" i="74"/>
  <c r="G12" i="74"/>
  <c r="C15" i="74"/>
  <c r="D15" i="74"/>
  <c r="F15" i="74"/>
  <c r="E15" i="74"/>
  <c r="P17" i="7" l="1"/>
  <c r="G15" i="74"/>
  <c r="Q15" i="7"/>
  <c r="Q16" i="7"/>
  <c r="N17" i="7"/>
  <c r="Q14" i="7"/>
  <c r="O17" i="7"/>
  <c r="K16" i="86"/>
  <c r="Q17" i="7" l="1"/>
  <c r="D15" i="5"/>
  <c r="F15" i="5"/>
  <c r="C15" i="5"/>
  <c r="G14" i="5"/>
  <c r="G13" i="5"/>
  <c r="G12" i="5"/>
  <c r="F13" i="111"/>
  <c r="F14" i="111"/>
  <c r="F15" i="111"/>
  <c r="F12" i="111"/>
  <c r="G15" i="111"/>
  <c r="D15" i="111"/>
  <c r="C15" i="111"/>
  <c r="J14" i="111"/>
  <c r="J13" i="111"/>
  <c r="F13" i="4"/>
  <c r="F14" i="4"/>
  <c r="F12" i="4"/>
  <c r="F15" i="4" s="1"/>
  <c r="D15" i="4"/>
  <c r="C15" i="4"/>
  <c r="J14" i="4"/>
  <c r="J13" i="4"/>
  <c r="J12" i="4"/>
  <c r="E12" i="141"/>
  <c r="D12" i="141"/>
  <c r="Q11" i="47"/>
  <c r="G11" i="47"/>
  <c r="G12" i="47"/>
  <c r="G13" i="47"/>
  <c r="F14" i="47"/>
  <c r="E14" i="47"/>
  <c r="D14" i="47"/>
  <c r="C14" i="47"/>
  <c r="Q12" i="60"/>
  <c r="Q13" i="60"/>
  <c r="Q11" i="60"/>
  <c r="G14" i="47" l="1"/>
  <c r="E15" i="5"/>
  <c r="G15" i="5" s="1"/>
  <c r="J12" i="111"/>
  <c r="J15" i="111" s="1"/>
  <c r="K15" i="111" s="1"/>
  <c r="J15" i="4"/>
  <c r="K15" i="4" s="1"/>
  <c r="H15" i="4"/>
  <c r="F25" i="96" l="1"/>
  <c r="J25" i="96"/>
  <c r="R25" i="96"/>
  <c r="R24" i="96"/>
  <c r="J24" i="96"/>
  <c r="F24" i="96"/>
  <c r="P17" i="96"/>
  <c r="Q17" i="96"/>
  <c r="R17" i="96"/>
  <c r="P18" i="96"/>
  <c r="R18" i="96"/>
  <c r="P19" i="96"/>
  <c r="Q19" i="96"/>
  <c r="R19" i="96"/>
  <c r="P20" i="96"/>
  <c r="R20" i="96"/>
  <c r="P16" i="96"/>
  <c r="Q16" i="96"/>
  <c r="R16" i="96"/>
  <c r="D16" i="96"/>
  <c r="E16" i="96"/>
  <c r="F16" i="96"/>
  <c r="D17" i="96"/>
  <c r="E17" i="96"/>
  <c r="F17" i="96"/>
  <c r="D18" i="96"/>
  <c r="E18" i="96"/>
  <c r="F18" i="96"/>
  <c r="D19" i="96"/>
  <c r="E19" i="96"/>
  <c r="F19" i="96"/>
  <c r="D20" i="96"/>
  <c r="F20" i="96"/>
  <c r="G19" i="96"/>
  <c r="I20" i="96"/>
  <c r="Q20" i="96" s="1"/>
  <c r="I18" i="96"/>
  <c r="Q18" i="96" s="1"/>
  <c r="H21" i="96"/>
  <c r="H26" i="96" s="1"/>
  <c r="G20" i="96"/>
  <c r="O20" i="96" s="1"/>
  <c r="G18" i="96"/>
  <c r="O18" i="96" s="1"/>
  <c r="G17" i="96"/>
  <c r="C17" i="96" s="1"/>
  <c r="G16" i="96"/>
  <c r="O16" i="96" s="1"/>
  <c r="L21" i="96"/>
  <c r="L26" i="96" s="1"/>
  <c r="M21" i="96"/>
  <c r="M26" i="96" s="1"/>
  <c r="N21" i="96"/>
  <c r="N26" i="96" s="1"/>
  <c r="K21" i="96"/>
  <c r="K26" i="96" s="1"/>
  <c r="C20" i="96" l="1"/>
  <c r="C18" i="96"/>
  <c r="C16" i="96"/>
  <c r="E20" i="96"/>
  <c r="P21" i="96"/>
  <c r="P26" i="96" s="1"/>
  <c r="G21" i="96"/>
  <c r="C19" i="96"/>
  <c r="O19" i="96"/>
  <c r="O17" i="96"/>
  <c r="D21" i="96"/>
  <c r="D26" i="96" s="1"/>
  <c r="I21" i="96"/>
  <c r="Q21" i="96" l="1"/>
  <c r="Q26" i="96" s="1"/>
  <c r="I26" i="96"/>
  <c r="E21" i="96"/>
  <c r="E26" i="96" s="1"/>
  <c r="C21" i="96"/>
  <c r="C26" i="96" s="1"/>
  <c r="O21" i="96"/>
  <c r="O26" i="96" s="1"/>
  <c r="G26" i="96"/>
  <c r="J21" i="96"/>
  <c r="K14" i="65"/>
  <c r="J14" i="65"/>
  <c r="I14" i="65"/>
  <c r="H14" i="65"/>
  <c r="G14" i="65"/>
  <c r="F14" i="65"/>
  <c r="E14" i="65"/>
  <c r="D14" i="65"/>
  <c r="C14" i="65"/>
  <c r="N14" i="62"/>
  <c r="M14" i="62"/>
  <c r="L14" i="62"/>
  <c r="K14" i="62"/>
  <c r="I14" i="62"/>
  <c r="H14" i="62"/>
  <c r="G14" i="62"/>
  <c r="F14" i="62"/>
  <c r="E14" i="62"/>
  <c r="D14" i="62"/>
  <c r="C14" i="62"/>
  <c r="J13" i="62"/>
  <c r="J12" i="62"/>
  <c r="J11" i="62"/>
  <c r="K23" i="27"/>
  <c r="E15" i="119"/>
  <c r="D15" i="119"/>
  <c r="C15" i="119"/>
  <c r="F15" i="66"/>
  <c r="E15" i="66"/>
  <c r="D15" i="66"/>
  <c r="C15" i="66"/>
  <c r="J14" i="62" l="1"/>
  <c r="R21" i="96"/>
  <c r="R26" i="96" s="1"/>
  <c r="J26" i="96"/>
  <c r="F21" i="96"/>
  <c r="F26" i="96" s="1"/>
  <c r="N12" i="124"/>
  <c r="M12" i="124"/>
  <c r="L12" i="124"/>
  <c r="K12" i="124"/>
  <c r="J12" i="124"/>
  <c r="I12" i="124"/>
  <c r="H12" i="124"/>
  <c r="G12" i="124"/>
  <c r="F12" i="124"/>
  <c r="E12" i="124"/>
  <c r="D12" i="124"/>
  <c r="C12" i="124"/>
  <c r="H13" i="103"/>
  <c r="G13" i="103"/>
  <c r="F13" i="103"/>
  <c r="E13" i="103"/>
  <c r="D13" i="103"/>
  <c r="C13" i="103"/>
  <c r="K15" i="16"/>
  <c r="I15" i="16"/>
  <c r="G15" i="16"/>
  <c r="E15" i="16"/>
  <c r="C15" i="16"/>
  <c r="C12" i="142"/>
  <c r="E16" i="138"/>
  <c r="U17" i="88"/>
  <c r="V17" i="88" s="1"/>
  <c r="N17" i="88"/>
  <c r="P17" i="88" s="1"/>
  <c r="M17" i="88"/>
  <c r="K17" i="88"/>
  <c r="Q17" i="88" s="1"/>
  <c r="S17" i="88" s="1"/>
  <c r="G17" i="88"/>
  <c r="D17" i="88"/>
  <c r="C17" i="88"/>
  <c r="V16" i="88"/>
  <c r="Q16" i="88"/>
  <c r="S16" i="88" s="1"/>
  <c r="P16" i="88"/>
  <c r="M16" i="88"/>
  <c r="K16" i="88"/>
  <c r="G16" i="88"/>
  <c r="V15" i="88"/>
  <c r="P15" i="88"/>
  <c r="K15" i="88"/>
  <c r="Q15" i="88" s="1"/>
  <c r="S15" i="88" s="1"/>
  <c r="G15" i="88"/>
  <c r="V14" i="88"/>
  <c r="P14" i="88"/>
  <c r="K14" i="88"/>
  <c r="Q14" i="88" s="1"/>
  <c r="S14" i="88" s="1"/>
  <c r="G14" i="88"/>
  <c r="U16" i="114"/>
  <c r="V16" i="114" s="1"/>
  <c r="N16" i="114"/>
  <c r="P16" i="114" s="1"/>
  <c r="K16" i="114"/>
  <c r="M16" i="114" s="1"/>
  <c r="E16" i="114"/>
  <c r="G16" i="114" s="1"/>
  <c r="D16" i="114"/>
  <c r="C16" i="114"/>
  <c r="V15" i="114"/>
  <c r="Q15" i="114"/>
  <c r="S15" i="114" s="1"/>
  <c r="P15" i="114"/>
  <c r="G15" i="114"/>
  <c r="V14" i="114"/>
  <c r="Q14" i="114"/>
  <c r="S14" i="114" s="1"/>
  <c r="P14" i="114"/>
  <c r="G14" i="114"/>
  <c r="V13" i="114"/>
  <c r="Q13" i="114"/>
  <c r="S13" i="114" s="1"/>
  <c r="P13" i="114"/>
  <c r="G13" i="114"/>
  <c r="C14" i="60"/>
  <c r="G14" i="60" s="1"/>
  <c r="J28" i="60" s="1"/>
  <c r="G13" i="60"/>
  <c r="G12" i="60"/>
  <c r="G11" i="60"/>
  <c r="K14" i="59"/>
  <c r="J14" i="59"/>
  <c r="I14" i="59"/>
  <c r="C14" i="59"/>
  <c r="G14" i="59" s="1"/>
  <c r="L14" i="59" s="1"/>
  <c r="K13" i="59"/>
  <c r="J13" i="59"/>
  <c r="I13" i="59"/>
  <c r="H13" i="59"/>
  <c r="G13" i="59"/>
  <c r="L13" i="59" s="1"/>
  <c r="K12" i="59"/>
  <c r="J12" i="59"/>
  <c r="I12" i="59"/>
  <c r="H12" i="59"/>
  <c r="G12" i="59"/>
  <c r="L12" i="59" s="1"/>
  <c r="K11" i="59"/>
  <c r="J11" i="59"/>
  <c r="I11" i="59"/>
  <c r="H11" i="59"/>
  <c r="G11" i="59"/>
  <c r="L11" i="59" s="1"/>
  <c r="H14" i="58"/>
  <c r="L14" i="58" s="1"/>
  <c r="F14" i="58"/>
  <c r="E14" i="58"/>
  <c r="D14" i="58"/>
  <c r="C14" i="58"/>
  <c r="L13" i="58"/>
  <c r="G13" i="58"/>
  <c r="M13" i="58" s="1"/>
  <c r="L12" i="58"/>
  <c r="G12" i="58"/>
  <c r="M12" i="58" s="1"/>
  <c r="L11" i="58"/>
  <c r="G11" i="58"/>
  <c r="M11" i="58" s="1"/>
  <c r="K15" i="1"/>
  <c r="J15" i="1"/>
  <c r="I15" i="1"/>
  <c r="H15" i="1"/>
  <c r="F15" i="1"/>
  <c r="E15" i="1"/>
  <c r="D15" i="1"/>
  <c r="C15" i="1"/>
  <c r="L14" i="1"/>
  <c r="G14" i="1"/>
  <c r="L13" i="1"/>
  <c r="G13" i="1"/>
  <c r="L12" i="1"/>
  <c r="G12" i="1"/>
  <c r="M12" i="1" s="1"/>
  <c r="E12" i="100"/>
  <c r="D12" i="100"/>
  <c r="C12" i="100"/>
  <c r="F11" i="100"/>
  <c r="G11" i="100" s="1"/>
  <c r="F10" i="100"/>
  <c r="F9" i="100"/>
  <c r="G9" i="100" s="1"/>
  <c r="G14" i="58" l="1"/>
  <c r="M14" i="58" s="1"/>
  <c r="L15" i="1"/>
  <c r="M15" i="1" s="1"/>
  <c r="G15" i="1"/>
  <c r="F12" i="100"/>
  <c r="M14" i="1"/>
  <c r="Q16" i="114"/>
  <c r="S16" i="114" s="1"/>
  <c r="M13" i="1"/>
  <c r="M15" i="88"/>
  <c r="M14" i="88"/>
  <c r="H14" i="59"/>
  <c r="G12" i="100"/>
  <c r="D13" i="56"/>
  <c r="F13" i="56"/>
  <c r="H13" i="56"/>
  <c r="J13" i="56"/>
  <c r="B13" i="56"/>
  <c r="L12" i="56"/>
  <c r="L11" i="56"/>
  <c r="L13" i="56" l="1"/>
</calcChain>
</file>

<file path=xl/sharedStrings.xml><?xml version="1.0" encoding="utf-8"?>
<sst xmlns="http://schemas.openxmlformats.org/spreadsheetml/2006/main" count="3039" uniqueCount="944">
  <si>
    <t>[Mid-Day Meal Scheme]</t>
  </si>
  <si>
    <t>State:</t>
  </si>
  <si>
    <t>S.No.</t>
  </si>
  <si>
    <t>Name of District</t>
  </si>
  <si>
    <t>No. of  Institutions</t>
  </si>
  <si>
    <t xml:space="preserve">(Govt+LB)Schools </t>
  </si>
  <si>
    <t>GA Schools</t>
  </si>
  <si>
    <t>-</t>
  </si>
  <si>
    <t>Govt: Government Schools</t>
  </si>
  <si>
    <t>LB: Local Body Schools</t>
  </si>
  <si>
    <t>GA: Govt Aided Schools</t>
  </si>
  <si>
    <t xml:space="preserve"> </t>
  </si>
  <si>
    <t>Date:_________</t>
  </si>
  <si>
    <t>(Signature)</t>
  </si>
  <si>
    <t xml:space="preserve">Secretary of the Nodal Department </t>
  </si>
  <si>
    <t xml:space="preserve">                          Government/UT Administration of ________</t>
  </si>
  <si>
    <t>(Only in MS-Excel Format)</t>
  </si>
  <si>
    <t xml:space="preserve">No. of children </t>
  </si>
  <si>
    <t>Total no. of meals served</t>
  </si>
  <si>
    <t>Total</t>
  </si>
  <si>
    <t>Government/UT Administration of ________</t>
  </si>
  <si>
    <t>[Qnty in MTs]</t>
  </si>
  <si>
    <t>Rice</t>
  </si>
  <si>
    <t>Date:</t>
  </si>
  <si>
    <t xml:space="preserve">          Seal:</t>
  </si>
  <si>
    <t>[Rs. in lakh]</t>
  </si>
  <si>
    <t>Sl. No.</t>
  </si>
  <si>
    <t>Primary</t>
  </si>
  <si>
    <t>Upper Primary</t>
  </si>
  <si>
    <t>[Rs. in Lakh]</t>
  </si>
  <si>
    <t>Activities                                                               (Please list item-wise details as far as possible)</t>
  </si>
  <si>
    <t>I</t>
  </si>
  <si>
    <t xml:space="preserve">School Level Expenses </t>
  </si>
  <si>
    <t>i)Form &amp; Stationery</t>
  </si>
  <si>
    <t>Sub Total</t>
  </si>
  <si>
    <t>II</t>
  </si>
  <si>
    <t>ii) Transport &amp; Conveyance</t>
  </si>
  <si>
    <t>iv) Furniture, hardware and consumables etc.</t>
  </si>
  <si>
    <t>Grand Total</t>
  </si>
  <si>
    <t>District</t>
  </si>
  <si>
    <t xml:space="preserve">Completed (C) </t>
  </si>
  <si>
    <t xml:space="preserve">In progress (IP)                    </t>
  </si>
  <si>
    <t xml:space="preserve">Physical </t>
  </si>
  <si>
    <t>*: District-wise allocation made by State/UT out of Central Assistance provided for the purpose.</t>
  </si>
  <si>
    <t>Wheat</t>
  </si>
  <si>
    <t>SC</t>
  </si>
  <si>
    <t>ST</t>
  </si>
  <si>
    <t>OBC</t>
  </si>
  <si>
    <t>Minority</t>
  </si>
  <si>
    <t>Others</t>
  </si>
  <si>
    <t>Male</t>
  </si>
  <si>
    <t>Female</t>
  </si>
  <si>
    <t>Food item</t>
  </si>
  <si>
    <t>Calories</t>
  </si>
  <si>
    <t>Pulses</t>
  </si>
  <si>
    <t>Oil &amp; fat</t>
  </si>
  <si>
    <t>Salt &amp; Condiments</t>
  </si>
  <si>
    <t>Fuel</t>
  </si>
  <si>
    <t>Table-AT-1</t>
  </si>
  <si>
    <t>[MID-DAY MEAL SCHEME]</t>
  </si>
  <si>
    <t>Year</t>
  </si>
  <si>
    <t>Table:AT-2</t>
  </si>
  <si>
    <t>Table: AT-4</t>
  </si>
  <si>
    <t>Table: AT-4A</t>
  </si>
  <si>
    <t>Table: AT-5</t>
  </si>
  <si>
    <t>Table: AT-6</t>
  </si>
  <si>
    <t>Table: AT-7</t>
  </si>
  <si>
    <t>Table: AT-8</t>
  </si>
  <si>
    <t>Table: AT-9</t>
  </si>
  <si>
    <t>Table: AT-10</t>
  </si>
  <si>
    <t>Table: AT-11</t>
  </si>
  <si>
    <t>Table: AT-12</t>
  </si>
  <si>
    <t xml:space="preserve">Lifted from FCI </t>
  </si>
  <si>
    <t xml:space="preserve">Aggregate quantity Consumed at School level </t>
  </si>
  <si>
    <t>Table: AT-6A</t>
  </si>
  <si>
    <t xml:space="preserve">Expenditure           </t>
  </si>
  <si>
    <t>S. No.</t>
  </si>
  <si>
    <t>Month</t>
  </si>
  <si>
    <t>Total No. of Days in the month</t>
  </si>
  <si>
    <t>Anticipated No. of Working Days (3-8)</t>
  </si>
  <si>
    <t>Remarks</t>
  </si>
  <si>
    <t>Vacation Days</t>
  </si>
  <si>
    <t>Holidays outside Vacation period</t>
  </si>
  <si>
    <t>Total Holidays          (4+7)</t>
  </si>
  <si>
    <t xml:space="preserve">Sundays </t>
  </si>
  <si>
    <t>Other School Holidays</t>
  </si>
  <si>
    <t>Seal:</t>
  </si>
  <si>
    <t>Anticipated No. of working days</t>
  </si>
  <si>
    <t>Requirement of Foodgrains (in MTs)</t>
  </si>
  <si>
    <t xml:space="preserve"> Government/UT Administration of ________</t>
  </si>
  <si>
    <t>Table: AT-17</t>
  </si>
  <si>
    <t>Table: AT-3A</t>
  </si>
  <si>
    <t>Table: AT-3B</t>
  </si>
  <si>
    <t xml:space="preserve">Total </t>
  </si>
  <si>
    <t xml:space="preserve">                                                                                                                                                                               Government/UT Administration of ________</t>
  </si>
  <si>
    <t>Table: AT-7A</t>
  </si>
  <si>
    <t xml:space="preserve">Total Cooking cost expenditure                   </t>
  </si>
  <si>
    <t>Govt.</t>
  </si>
  <si>
    <t>Protein content     (in gms)</t>
  </si>
  <si>
    <t>Quantity                 (in gms)</t>
  </si>
  <si>
    <t>No. of Cooks cum helper</t>
  </si>
  <si>
    <t>Govt. aided</t>
  </si>
  <si>
    <t>Local body</t>
  </si>
  <si>
    <t>Table: AT-18</t>
  </si>
  <si>
    <t>Madarsas/ Maqtab</t>
  </si>
  <si>
    <t>State</t>
  </si>
  <si>
    <t>No. of Institutions  serving MDM</t>
  </si>
  <si>
    <t>PERFORMANCE</t>
  </si>
  <si>
    <r>
      <t>Financial (</t>
    </r>
    <r>
      <rPr>
        <b/>
        <i/>
        <sz val="10"/>
        <rFont val="Arial"/>
        <family val="2"/>
      </rPr>
      <t>Rs. in lakh)</t>
    </r>
  </si>
  <si>
    <t>Yet to start</t>
  </si>
  <si>
    <t>This information is based on the Academic Calendar prepared by the Education Department</t>
  </si>
  <si>
    <t xml:space="preserve">Balance requirement of kitchen  cum stores </t>
  </si>
  <si>
    <t>SI.No</t>
  </si>
  <si>
    <t>Component</t>
  </si>
  <si>
    <t>No. of Meals served</t>
  </si>
  <si>
    <t>Centre</t>
  </si>
  <si>
    <t>Total (col.8+11-14)</t>
  </si>
  <si>
    <t>Central assistance received</t>
  </si>
  <si>
    <t xml:space="preserve">*Norms are only for guidance. Actual number will be determined on the basis of ground reality. </t>
  </si>
  <si>
    <t>Total            (col 3+4+5+6)</t>
  </si>
  <si>
    <t>Total       (col.8+9+10+11)</t>
  </si>
  <si>
    <t>Total       (col.13+14+15+16)</t>
  </si>
  <si>
    <t>SHG</t>
  </si>
  <si>
    <t>NGO</t>
  </si>
  <si>
    <t>PRI - Panchayati Raj Institution</t>
  </si>
  <si>
    <t>SHG - Self Help Group</t>
  </si>
  <si>
    <t>VEC Village Education Committee</t>
  </si>
  <si>
    <t>WEC - Ward Education Committee</t>
  </si>
  <si>
    <t>Cost of Foodgrain</t>
  </si>
  <si>
    <t>Cooking Cost</t>
  </si>
  <si>
    <t>Transportation Assistance</t>
  </si>
  <si>
    <t>MME</t>
  </si>
  <si>
    <t>Honorarium to Cook-cum-Helper</t>
  </si>
  <si>
    <t>Kitchen-cum-Store</t>
  </si>
  <si>
    <t>Kitchen Devices</t>
  </si>
  <si>
    <t>Quantity (in gms)</t>
  </si>
  <si>
    <t>Diff. Between (7) -(12)</t>
  </si>
  <si>
    <t>Reasons for difference in col. 13</t>
  </si>
  <si>
    <t>Physical           [col. 3-col.5-col.7]</t>
  </si>
  <si>
    <t>Financial ( Rs. in lakh)                                       [col. 4-col.6-col.8]</t>
  </si>
  <si>
    <t xml:space="preserve">Unit Cost </t>
  </si>
  <si>
    <t>(Rs. In lakhs)</t>
  </si>
  <si>
    <t>No. of Institutions assigned to</t>
  </si>
  <si>
    <t>Grand total</t>
  </si>
  <si>
    <t>Govt. (Col.3-7-11)</t>
  </si>
  <si>
    <t>Govt. aided (col.4-8-12)</t>
  </si>
  <si>
    <t>Local body (col.5-9-13)</t>
  </si>
  <si>
    <t>Total (col.6-10-14)</t>
  </si>
  <si>
    <t>*Remarks</t>
  </si>
  <si>
    <t>Instalment / Component</t>
  </si>
  <si>
    <t>Amount (Rs. In lakhs)</t>
  </si>
  <si>
    <t>Date of receiving of funds by the State / UT</t>
  </si>
  <si>
    <t>Block*</t>
  </si>
  <si>
    <t>Amount</t>
  </si>
  <si>
    <t>Date</t>
  </si>
  <si>
    <t>Balance of 1st Instalment</t>
  </si>
  <si>
    <t>2nd Instalment</t>
  </si>
  <si>
    <t>Budget Provision</t>
  </si>
  <si>
    <t xml:space="preserve">Expenditure </t>
  </si>
  <si>
    <t xml:space="preserve"> Holidays</t>
  </si>
  <si>
    <t>Holidays</t>
  </si>
  <si>
    <t>No. of Schools not having Kitchen Shed</t>
  </si>
  <si>
    <t>Fund required</t>
  </si>
  <si>
    <t>Kitchen-cum-Store proposed this year</t>
  </si>
  <si>
    <t>Total fund required : (Col. 6+10+14+18)</t>
  </si>
  <si>
    <t>State / UT:</t>
  </si>
  <si>
    <t>State/UT :</t>
  </si>
  <si>
    <t>Gram Panchayat / School*</t>
  </si>
  <si>
    <t>District*</t>
  </si>
  <si>
    <t xml:space="preserve">*If the State releases the fund directly to District / block / Gram Panchayat / school level, then fill up the relevant column. </t>
  </si>
  <si>
    <t>Youth Club of NYK</t>
  </si>
  <si>
    <t>NYK: Nehru Yuva Kendra</t>
  </si>
  <si>
    <t>1. Cooks- cum- helpers engaged under Mid Day Meal Scheme</t>
  </si>
  <si>
    <t xml:space="preserve">2. Cost of meal per child per school day as per State Nutrition / Expenditure Norm including both, Central and State share. </t>
  </si>
  <si>
    <t>Cost   (in Rs.)</t>
  </si>
  <si>
    <t xml:space="preserve">Vegetables </t>
  </si>
  <si>
    <t>Any other item</t>
  </si>
  <si>
    <t>Central</t>
  </si>
  <si>
    <t>Proposed</t>
  </si>
  <si>
    <t>For Central Share</t>
  </si>
  <si>
    <t>For State Share</t>
  </si>
  <si>
    <t>Central Share</t>
  </si>
  <si>
    <t>Status of Releasing of Funds by the State / UT</t>
  </si>
  <si>
    <t>Date on which Block / Gram Panchyat / School / Cooking Agency received funds</t>
  </si>
  <si>
    <t>Directorate / Authority</t>
  </si>
  <si>
    <t xml:space="preserve">Cost of foodgrains </t>
  </si>
  <si>
    <t xml:space="preserve">3.  Per Unit Cooking Cost </t>
  </si>
  <si>
    <t xml:space="preserve">Kitchen-cum-store </t>
  </si>
  <si>
    <t xml:space="preserve">No. of Institutions </t>
  </si>
  <si>
    <t xml:space="preserve">Payment to FCI </t>
  </si>
  <si>
    <t>Qty (in MTs)</t>
  </si>
  <si>
    <t>Unspent Balance  {Col. (4+ 5)- 9}</t>
  </si>
  <si>
    <t>(Rs. in lakh)</t>
  </si>
  <si>
    <t>ii) Training of cook cum helpers</t>
  </si>
  <si>
    <t>iii) Replacement/repair/maintenance of cooking device, utensils, etc.</t>
  </si>
  <si>
    <t>v) Capacity builidng of officials</t>
  </si>
  <si>
    <t>i) Hiring charges of manpower at various levels</t>
  </si>
  <si>
    <t>iii) Office expenditure</t>
  </si>
  <si>
    <t>vi) Publicity, Preparation of relevant manuals</t>
  </si>
  <si>
    <t xml:space="preserve">vii) External Monitoring &amp; Evaluation </t>
  </si>
  <si>
    <t>Trust</t>
  </si>
  <si>
    <t>PRI / GP/ Urban Local Body</t>
  </si>
  <si>
    <t>GP - Gram Panchayat</t>
  </si>
  <si>
    <t>No. of children covered</t>
  </si>
  <si>
    <t>Kitchen-cum-store</t>
  </si>
  <si>
    <t>No. of meals to be served  (Col. 4 x Col. 5)</t>
  </si>
  <si>
    <t>Name of Distict</t>
  </si>
  <si>
    <t>State Share</t>
  </si>
  <si>
    <t>Table: AT-8A</t>
  </si>
  <si>
    <t>Total       (col. 8+9+  10+11)</t>
  </si>
  <si>
    <t>Total            (col 3+4 +5+6)</t>
  </si>
  <si>
    <t>Table: AT-6B</t>
  </si>
  <si>
    <t>kitchen cum store constructed through convergance</t>
  </si>
  <si>
    <t xml:space="preserve">Adhoc Grant (25%) </t>
  </si>
  <si>
    <t xml:space="preserve">(A) Recurring Assistance </t>
  </si>
  <si>
    <t xml:space="preserve">(B) Non-Recurring Assistance </t>
  </si>
  <si>
    <t>(Govt+LB)</t>
  </si>
  <si>
    <t>GA</t>
  </si>
  <si>
    <t>State Share(9+12-15)</t>
  </si>
  <si>
    <t>Total(10+13-16)</t>
  </si>
  <si>
    <t xml:space="preserve">No. of schools </t>
  </si>
  <si>
    <t>Name of  District</t>
  </si>
  <si>
    <t>S.no</t>
  </si>
  <si>
    <t>Madarsa/Maqtab</t>
  </si>
  <si>
    <t xml:space="preserve">Bills raised by FCI </t>
  </si>
  <si>
    <t xml:space="preserve">Central Assistance Released by GOI </t>
  </si>
  <si>
    <t>(Rs. in Lakh)</t>
  </si>
  <si>
    <t>Management, Supervision, Training,  Internal Monitoring and External Monitoring</t>
  </si>
  <si>
    <t xml:space="preserve">Central Assistance Received from GoI </t>
  </si>
  <si>
    <t xml:space="preserve">Released by State Govt. if any </t>
  </si>
  <si>
    <t xml:space="preserve">Remarks </t>
  </si>
  <si>
    <t>Total (col. 3+4+5+6)</t>
  </si>
  <si>
    <t>Deworming tablets distributed</t>
  </si>
  <si>
    <t>Distribution of spectacles</t>
  </si>
  <si>
    <t xml:space="preserve">If the cooking cost has been revised several times during the year, then all such costs should be indicated in separate rows and dates of their application in remarks column. </t>
  </si>
  <si>
    <t>Central             (col6+9-12)</t>
  </si>
  <si>
    <t>Central Share(8+11-14)</t>
  </si>
  <si>
    <t>Recurring Assistance</t>
  </si>
  <si>
    <t>Non-Recurring Assistance</t>
  </si>
  <si>
    <t>Payment of Pending Bills of previous year</t>
  </si>
  <si>
    <t xml:space="preserve">Amount  </t>
  </si>
  <si>
    <t>Constructed with convergence</t>
  </si>
  <si>
    <t>Academic Calendar (No. of Days)</t>
  </si>
  <si>
    <t>Total No. of schools excluding newly opened school</t>
  </si>
  <si>
    <t>No. of Schools not having Kitchen-cum-store</t>
  </si>
  <si>
    <t>No. of children enrolled</t>
  </si>
  <si>
    <t>Recurring Asssitance</t>
  </si>
  <si>
    <t>Non Recurring Assistance</t>
  </si>
  <si>
    <t>Mode of Payment (cash / cheque / e-transfer)</t>
  </si>
  <si>
    <t xml:space="preserve">  Unutilized Budget</t>
  </si>
  <si>
    <t>Gen.</t>
  </si>
  <si>
    <t>SC.</t>
  </si>
  <si>
    <t>ST.</t>
  </si>
  <si>
    <t>Rs. In lakh</t>
  </si>
  <si>
    <t>Gen</t>
  </si>
  <si>
    <t>2013-14</t>
  </si>
  <si>
    <t>Table: AT-3C</t>
  </si>
  <si>
    <t>Table: AT- 3</t>
  </si>
  <si>
    <t>Primary (I-V)</t>
  </si>
  <si>
    <t>Upper Primary (VI-VIII)</t>
  </si>
  <si>
    <t>Primary with Upper Primary (I-VIII)</t>
  </si>
  <si>
    <t>Total no.  of institutions
in the State</t>
  </si>
  <si>
    <t>Total no.  of institutions
Serving MDM in the State</t>
  </si>
  <si>
    <t>Reasons for difference, if any</t>
  </si>
  <si>
    <t>1</t>
  </si>
  <si>
    <t>2</t>
  </si>
  <si>
    <t>3</t>
  </si>
  <si>
    <t>4</t>
  </si>
  <si>
    <t>5</t>
  </si>
  <si>
    <t>6</t>
  </si>
  <si>
    <t>7</t>
  </si>
  <si>
    <t>8</t>
  </si>
  <si>
    <t>Note: The institutions already counted under primary(col. 3) and upper primary(col. 4) should not be counted again in primary with upper primary(col.5)</t>
  </si>
  <si>
    <t xml:space="preserve">Total Institutions </t>
  </si>
  <si>
    <t>No. of Inst. For which Annual data entry completed</t>
  </si>
  <si>
    <t>No. of Inst. For which Monthly data entry completed</t>
  </si>
  <si>
    <t>May</t>
  </si>
  <si>
    <t>Jun</t>
  </si>
  <si>
    <t>Jul</t>
  </si>
  <si>
    <t>Aug</t>
  </si>
  <si>
    <t>Sep</t>
  </si>
  <si>
    <t>Oct</t>
  </si>
  <si>
    <t>Nov</t>
  </si>
  <si>
    <t xml:space="preserve">Sl. </t>
  </si>
  <si>
    <t>Designation</t>
  </si>
  <si>
    <t>Working under MDMS</t>
  </si>
  <si>
    <t>State level</t>
  </si>
  <si>
    <t>District Level</t>
  </si>
  <si>
    <t>Block Level</t>
  </si>
  <si>
    <t>9</t>
  </si>
  <si>
    <t>10</t>
  </si>
  <si>
    <t>11</t>
  </si>
  <si>
    <t>Regular Employee</t>
  </si>
  <si>
    <t xml:space="preserve">District </t>
  </si>
  <si>
    <t xml:space="preserve">Action Taken by State Govt. </t>
  </si>
  <si>
    <t>Gender</t>
  </si>
  <si>
    <t>Caste</t>
  </si>
  <si>
    <t>community</t>
  </si>
  <si>
    <t>Serving by disadvantaged section</t>
  </si>
  <si>
    <t>Sitting Arrangement</t>
  </si>
  <si>
    <t xml:space="preserve">Total no. of cent. kitchen </t>
  </si>
  <si>
    <t>Physical details</t>
  </si>
  <si>
    <t>Financial details (Rs. in Lakh)</t>
  </si>
  <si>
    <t>No. of Institutions covered</t>
  </si>
  <si>
    <t>No. of CCH engaged at schools covered by centralised kitchen</t>
  </si>
  <si>
    <t xml:space="preserve">Honorarium paid to cooks working at centralized kitchen </t>
  </si>
  <si>
    <t>Honorarium paid to CCH at schools  covered by centralised kitchen</t>
  </si>
  <si>
    <t>Total honorarium paid  (col 9 + 10)</t>
  </si>
  <si>
    <t xml:space="preserve">Total no. of NGOs covering &gt; 20000 children </t>
  </si>
  <si>
    <t>Name of NGOs</t>
  </si>
  <si>
    <t>Total no. of institutions covered</t>
  </si>
  <si>
    <t>Total no. of children covered</t>
  </si>
  <si>
    <t>Maximum distance covered from Centralised Kitchen</t>
  </si>
  <si>
    <t>Foodgrain (in MT)</t>
  </si>
  <si>
    <t>Cooking cost (Rs in Lakh)</t>
  </si>
  <si>
    <t>Honorarium to CCH (Rs in Lakh)</t>
  </si>
  <si>
    <t>Transportation Assistance (Rs in Lakh)</t>
  </si>
  <si>
    <t>Released</t>
  </si>
  <si>
    <t>Utilization</t>
  </si>
  <si>
    <t>12</t>
  </si>
  <si>
    <t>13</t>
  </si>
  <si>
    <t>14</t>
  </si>
  <si>
    <t>15</t>
  </si>
  <si>
    <t>State(Yes/No) Give details</t>
  </si>
  <si>
    <t>District (Yes/No) Give details</t>
  </si>
  <si>
    <t>Block (Yes/No) Give details</t>
  </si>
  <si>
    <t>Dedicated Nodal Department for MDM</t>
  </si>
  <si>
    <t>Dedicated Nodal official for MDM</t>
  </si>
  <si>
    <t>Mode of receiving complaints</t>
  </si>
  <si>
    <r>
      <rPr>
        <b/>
        <sz val="7"/>
        <color indexed="8"/>
        <rFont val="Calibri"/>
        <family val="2"/>
      </rPr>
      <t xml:space="preserve">  </t>
    </r>
    <r>
      <rPr>
        <b/>
        <sz val="10"/>
        <color indexed="8"/>
        <rFont val="Calibri"/>
        <family val="2"/>
      </rPr>
      <t>Toll free number</t>
    </r>
  </si>
  <si>
    <r>
      <rPr>
        <b/>
        <sz val="7"/>
        <color indexed="8"/>
        <rFont val="Calibri"/>
        <family val="2"/>
      </rPr>
      <t xml:space="preserve">  </t>
    </r>
    <r>
      <rPr>
        <b/>
        <sz val="10"/>
        <color indexed="8"/>
        <rFont val="Calibri"/>
        <family val="2"/>
      </rPr>
      <t>Dedicated landline number</t>
    </r>
  </si>
  <si>
    <r>
      <rPr>
        <b/>
        <sz val="7"/>
        <color indexed="8"/>
        <rFont val="Calibri"/>
        <family val="2"/>
      </rPr>
      <t xml:space="preserve">  </t>
    </r>
    <r>
      <rPr>
        <b/>
        <sz val="10"/>
        <color indexed="8"/>
        <rFont val="Calibri"/>
        <family val="2"/>
      </rPr>
      <t>Call centre</t>
    </r>
  </si>
  <si>
    <r>
      <rPr>
        <b/>
        <sz val="7"/>
        <color indexed="8"/>
        <rFont val="Calibri"/>
        <family val="2"/>
      </rPr>
      <t xml:space="preserve">  </t>
    </r>
    <r>
      <rPr>
        <b/>
        <sz val="10"/>
        <color indexed="8"/>
        <rFont val="Calibri"/>
        <family val="2"/>
      </rPr>
      <t>Emails</t>
    </r>
  </si>
  <si>
    <r>
      <rPr>
        <b/>
        <sz val="7"/>
        <color indexed="8"/>
        <rFont val="Calibri"/>
        <family val="2"/>
      </rPr>
      <t xml:space="preserve">  </t>
    </r>
    <r>
      <rPr>
        <b/>
        <sz val="10"/>
        <color indexed="8"/>
        <rFont val="Calibri"/>
        <family val="2"/>
      </rPr>
      <t>Press news</t>
    </r>
  </si>
  <si>
    <r>
      <rPr>
        <b/>
        <sz val="7"/>
        <color indexed="8"/>
        <rFont val="Calibri"/>
        <family val="2"/>
      </rPr>
      <t xml:space="preserve">  </t>
    </r>
    <r>
      <rPr>
        <b/>
        <sz val="10"/>
        <color indexed="8"/>
        <rFont val="Calibri"/>
        <family val="2"/>
      </rPr>
      <t>Radio/T.V.</t>
    </r>
  </si>
  <si>
    <r>
      <rPr>
        <b/>
        <sz val="7"/>
        <color indexed="8"/>
        <rFont val="Calibri"/>
        <family val="2"/>
      </rPr>
      <t xml:space="preserve">  </t>
    </r>
    <r>
      <rPr>
        <b/>
        <sz val="10"/>
        <color indexed="8"/>
        <rFont val="Calibri"/>
        <family val="2"/>
      </rPr>
      <t>SMS</t>
    </r>
  </si>
  <si>
    <r>
      <rPr>
        <b/>
        <sz val="7"/>
        <color indexed="8"/>
        <rFont val="Calibri"/>
        <family val="2"/>
      </rPr>
      <t xml:space="preserve">  </t>
    </r>
    <r>
      <rPr>
        <b/>
        <sz val="10"/>
        <color indexed="8"/>
        <rFont val="Calibri"/>
        <family val="2"/>
      </rPr>
      <t>Postal system</t>
    </r>
  </si>
  <si>
    <t>Number of Complaints received and status of complaint</t>
  </si>
  <si>
    <t>Number of Complaints</t>
  </si>
  <si>
    <t>Year/Month  of receiving complaints</t>
  </si>
  <si>
    <t>Status of complaints</t>
  </si>
  <si>
    <t>Action taken</t>
  </si>
  <si>
    <t xml:space="preserve">Food Grain related issues </t>
  </si>
  <si>
    <t>Delay in Funds transfer</t>
  </si>
  <si>
    <t xml:space="preserve">Misappropriation of Funds </t>
  </si>
  <si>
    <t>Non payment of Honorarium to cook-cum-helpers</t>
  </si>
  <si>
    <t>Complaints against Centralized Kitchens/NGO/SHG</t>
  </si>
  <si>
    <t>Caste Discrimination</t>
  </si>
  <si>
    <t>Quality and Quantity of MDM</t>
  </si>
  <si>
    <t>Kitchen –cum-store</t>
  </si>
  <si>
    <t>Kitchen devices</t>
  </si>
  <si>
    <t xml:space="preserve">Mode of cooking /Fuel related </t>
  </si>
  <si>
    <t>Hygiene</t>
  </si>
  <si>
    <t>Harassment from Officials</t>
  </si>
  <si>
    <t xml:space="preserve">Non Distribution of medicines to children </t>
  </si>
  <si>
    <t>Corruption</t>
  </si>
  <si>
    <t xml:space="preserve">Inspection related </t>
  </si>
  <si>
    <t>Any untoward incident</t>
  </si>
  <si>
    <t>Free of cost</t>
  </si>
  <si>
    <t>Special Training Centers</t>
  </si>
  <si>
    <t>Total            (col 3+ 4+5+6)</t>
  </si>
  <si>
    <t>Total       (col. 8+9+ 10+11)</t>
  </si>
  <si>
    <t>Total       (col. 8+9+10+11)</t>
  </si>
  <si>
    <t>Table: AT-5 A</t>
  </si>
  <si>
    <t>Table: AT-5 C</t>
  </si>
  <si>
    <t>Table: AT-5 B</t>
  </si>
  <si>
    <r>
      <t xml:space="preserve">No. of working days </t>
    </r>
    <r>
      <rPr>
        <b/>
        <sz val="8"/>
        <color indexed="10"/>
        <rFont val="Arial"/>
        <family val="2"/>
      </rPr>
      <t xml:space="preserve">   </t>
    </r>
    <r>
      <rPr>
        <b/>
        <sz val="10"/>
        <color indexed="10"/>
        <rFont val="Arial"/>
        <family val="2"/>
      </rPr>
      <t xml:space="preserve">   </t>
    </r>
    <r>
      <rPr>
        <b/>
        <sz val="10"/>
        <rFont val="Arial"/>
        <family val="2"/>
      </rPr>
      <t xml:space="preserve">          </t>
    </r>
  </si>
  <si>
    <r>
      <t>No. of working days</t>
    </r>
    <r>
      <rPr>
        <b/>
        <sz val="8"/>
        <color indexed="10"/>
        <rFont val="Arial"/>
        <family val="2"/>
      </rPr>
      <t xml:space="preserve"> </t>
    </r>
    <r>
      <rPr>
        <b/>
        <sz val="10"/>
        <color indexed="10"/>
        <rFont val="Arial"/>
        <family val="2"/>
      </rPr>
      <t xml:space="preserve">   </t>
    </r>
    <r>
      <rPr>
        <b/>
        <sz val="10"/>
        <rFont val="Arial"/>
        <family val="2"/>
      </rPr>
      <t xml:space="preserve">          </t>
    </r>
  </si>
  <si>
    <t>**: includes unspent balance at State, District, Block and school level (including NGOs/Private Agencies).</t>
  </si>
  <si>
    <t>* Including Drought also, if applicable</t>
  </si>
  <si>
    <t xml:space="preserve">Closing Balance**                  (col.4+5-6)                         </t>
  </si>
  <si>
    <t xml:space="preserve">Closing Balance** (col.9+10-11)                         </t>
  </si>
  <si>
    <t xml:space="preserve">No. of Cook-cum-helpers approved by  PAB-MDM </t>
  </si>
  <si>
    <t xml:space="preserve">Cooking Cost Recieved                        </t>
  </si>
  <si>
    <t xml:space="preserve"> Recieved                        </t>
  </si>
  <si>
    <t>No. of CCH recieving honorarium through Bank Account</t>
  </si>
  <si>
    <t>2006-07</t>
  </si>
  <si>
    <t>2007-08</t>
  </si>
  <si>
    <t>2008-09</t>
  </si>
  <si>
    <t>2009-10</t>
  </si>
  <si>
    <t>2010-11</t>
  </si>
  <si>
    <t>2011-12</t>
  </si>
  <si>
    <t>2012-13</t>
  </si>
  <si>
    <t>Table: AT-11A</t>
  </si>
  <si>
    <t xml:space="preserve">Total no of Cook-cum-helper </t>
  </si>
  <si>
    <t>Name of NGO</t>
  </si>
  <si>
    <t>No. of Kitchens</t>
  </si>
  <si>
    <t>No. of institution covered</t>
  </si>
  <si>
    <t>SMC/VEC / WEC</t>
  </si>
  <si>
    <t>Name of Trust</t>
  </si>
  <si>
    <t>No. of SHG</t>
  </si>
  <si>
    <t>Total no. of Institutions</t>
  </si>
  <si>
    <t>Status</t>
  </si>
  <si>
    <t>No . of schools to be covered</t>
  </si>
  <si>
    <t>No. of IEC Activities</t>
  </si>
  <si>
    <t>Level</t>
  </si>
  <si>
    <t>District/ Block</t>
  </si>
  <si>
    <t>School</t>
  </si>
  <si>
    <t>Tools</t>
  </si>
  <si>
    <t>Audio Video</t>
  </si>
  <si>
    <t>Print</t>
  </si>
  <si>
    <t>Traditional (Nukkad Natak, Folk Songs, Rallies, Others)</t>
  </si>
  <si>
    <t>Expendituer Incurred (in Rs)</t>
  </si>
  <si>
    <t>`</t>
  </si>
  <si>
    <t>No. of schools having hand washing facilities</t>
  </si>
  <si>
    <t>Tap</t>
  </si>
  <si>
    <t>Hand pump</t>
  </si>
  <si>
    <t>Pond/ well/ Stream</t>
  </si>
  <si>
    <t>Teacher</t>
  </si>
  <si>
    <t>Community</t>
  </si>
  <si>
    <t>CCH</t>
  </si>
  <si>
    <t>2. a.</t>
  </si>
  <si>
    <t>Name of food items</t>
  </si>
  <si>
    <t>Pending bills of previous year</t>
  </si>
  <si>
    <t xml:space="preserve">Name of Organization/ Institute for conducting social audit </t>
  </si>
  <si>
    <t>Completed (Yes/ No)</t>
  </si>
  <si>
    <t xml:space="preserve">In Progress (Training/ conduct at school/ public hearing)  </t>
  </si>
  <si>
    <t>Not yet started</t>
  </si>
  <si>
    <t>Total Exp.     (in Rs)</t>
  </si>
  <si>
    <t xml:space="preserve">State functionaries </t>
  </si>
  <si>
    <t xml:space="preserve">Source of information </t>
  </si>
  <si>
    <t xml:space="preserve">Media </t>
  </si>
  <si>
    <t>Social Audit Report</t>
  </si>
  <si>
    <t>Number of complaints on discrimination on</t>
  </si>
  <si>
    <t xml:space="preserve">Parent/Children/Community </t>
  </si>
  <si>
    <t>Total (col 6+7) *</t>
  </si>
  <si>
    <t>Nature of Complaints</t>
  </si>
  <si>
    <t>No. of CCH having bank account</t>
  </si>
  <si>
    <t>Quantity</t>
  </si>
  <si>
    <t>Cost (in Rs.)</t>
  </si>
  <si>
    <t>Frequency</t>
  </si>
  <si>
    <t>1. A - Honorarium to Cook cum helpers (per month):</t>
  </si>
  <si>
    <t xml:space="preserve">Special Training Centers : Special Training Centre under SSA, Education Gaurantee Scheme center, Alternative and Innovative Education and NCLP schools </t>
  </si>
  <si>
    <t xml:space="preserve">     of Labour Department. </t>
  </si>
  <si>
    <t xml:space="preserve">              of Labour Department. </t>
  </si>
  <si>
    <t>Table: AT-5 D</t>
  </si>
  <si>
    <t>Reasons for Less payment Col. (7-9)</t>
  </si>
  <si>
    <t>Table: AT-6C</t>
  </si>
  <si>
    <t xml:space="preserve">Table: AT-11 : Sanction and Utilisation of Central assistance towards construction of Kitchen-cum-store (Primary &amp; Upper Primary,Classes I-VIII) </t>
  </si>
  <si>
    <t xml:space="preserve">Table: AT-11A : Sanction and Utilisation of Central assistance towards construction of Kitchen-cum-store (Primary &amp; Upper Primary,Classes I-VIII) </t>
  </si>
  <si>
    <t xml:space="preserve">Table: AT-12  : Sanction and Utilisation of Central assistance towards procurement of Kitchen Devices (Primary &amp; Upper Primary,Classes I-VIII) </t>
  </si>
  <si>
    <t>PAB Approval for CCH</t>
  </si>
  <si>
    <t>*No. of additional cooks required over and above PAB Approval</t>
  </si>
  <si>
    <t>No. of Primary Institutions</t>
  </si>
  <si>
    <t>No. of SMCs formed</t>
  </si>
  <si>
    <t>No. of Schools monitored by SMCs</t>
  </si>
  <si>
    <t>No. of Upper Primary Institutions</t>
  </si>
  <si>
    <t>Table: AT-18 : Formation of School Management Committee (SMC) at School Level for Monitoring the Scheme</t>
  </si>
  <si>
    <t>Table: AT-19 : Responsibility of Implementation</t>
  </si>
  <si>
    <t>Table: AT-19</t>
  </si>
  <si>
    <t>Weekly Iron &amp; Folic Acid Supplementation (WIFS)</t>
  </si>
  <si>
    <t>No. of CCH engaged at Cent. Kitchen</t>
  </si>
  <si>
    <t>* Total number of cook-cum-helpers can not exceed the norms for engagement of cook-cum-helpers.</t>
  </si>
  <si>
    <t>Multi tap</t>
  </si>
  <si>
    <t>Type of hand washing facilities (number of schools)</t>
  </si>
  <si>
    <t>Plinth Area 1 (20sq Mtr)</t>
  </si>
  <si>
    <t>Plinth Area 2 (24 sq Mtr)</t>
  </si>
  <si>
    <t>Plinth Area 3 (28 sq Mtr)</t>
  </si>
  <si>
    <t>Plinth Area 4 (32 sq Mtr)</t>
  </si>
  <si>
    <t>Gen. Col. 3-Col.15</t>
  </si>
  <si>
    <t>SC.  Col. 4-Col.16</t>
  </si>
  <si>
    <t>ST.  Col. 5-Col.17</t>
  </si>
  <si>
    <t>Total Col. 19+Col.20+Col.21</t>
  </si>
  <si>
    <t>(Rs. In  Lakh)</t>
  </si>
  <si>
    <t>Total sanctioned</t>
  </si>
  <si>
    <t>Additional Food Items (per child)</t>
  </si>
  <si>
    <t>Contractual/Part time worker</t>
  </si>
  <si>
    <t>Full meal in lieu of MDM</t>
  </si>
  <si>
    <t>Children benefitted</t>
  </si>
  <si>
    <t>Meals served</t>
  </si>
  <si>
    <t>Name of the items</t>
  </si>
  <si>
    <t>In kind</t>
  </si>
  <si>
    <t>In any other form</t>
  </si>
  <si>
    <t>Additional Food Item</t>
  </si>
  <si>
    <t>Value
(In Rs)</t>
  </si>
  <si>
    <t xml:space="preserve">No. of schools received contribution </t>
  </si>
  <si>
    <t xml:space="preserve">No. of CCHs engaged  </t>
  </si>
  <si>
    <t xml:space="preserve">No. of CCHs engaged </t>
  </si>
  <si>
    <t xml:space="preserve">Procured (C) </t>
  </si>
  <si>
    <t>Table: AT-12 A</t>
  </si>
  <si>
    <t>Anticipated No. of working days for NCLP schools</t>
  </si>
  <si>
    <t xml:space="preserve">Cooking Cost </t>
  </si>
  <si>
    <t>Mid Day Meal Scheme</t>
  </si>
  <si>
    <t xml:space="preserve">Number of institutions </t>
  </si>
  <si>
    <t xml:space="preserve">Meals not served </t>
  </si>
  <si>
    <t>No. of working days</t>
  </si>
  <si>
    <t xml:space="preserve">Number of children </t>
  </si>
  <si>
    <t>Whether allowance is paid to children</t>
  </si>
  <si>
    <t xml:space="preserve">Foodgrains (Wheat/Rice/Coarse grain) </t>
  </si>
  <si>
    <t xml:space="preserve">Table: AT-12 A : Sanction and Utilisation of Central assistance towards replacement of Kitchen Devices  </t>
  </si>
  <si>
    <t xml:space="preserve">Proposed number of children  </t>
  </si>
  <si>
    <t>Note : State may indicate their plinth area and size of the kitchen-cum-stores if they have any other plinth area than mentioned in the table.</t>
  </si>
  <si>
    <t xml:space="preserve">No. of schools covered </t>
  </si>
  <si>
    <t xml:space="preserve">No. of children covered </t>
  </si>
  <si>
    <t>Health Check -ups carried out</t>
  </si>
  <si>
    <t>Mode of cooking (No. of Schools)</t>
  </si>
  <si>
    <t xml:space="preserve">LPG </t>
  </si>
  <si>
    <t>Solar cooker</t>
  </si>
  <si>
    <t>Fire wood</t>
  </si>
  <si>
    <t>Tasting of food (number of schools)</t>
  </si>
  <si>
    <t>Parents</t>
  </si>
  <si>
    <t xml:space="preserve">Name of the Accredited / Recognised lab engaged for testing </t>
  </si>
  <si>
    <t xml:space="preserve">Collected </t>
  </si>
  <si>
    <t>Tested</t>
  </si>
  <si>
    <t>Meeting norms</t>
  </si>
  <si>
    <t>Below norms</t>
  </si>
  <si>
    <t xml:space="preserve">Number of samples </t>
  </si>
  <si>
    <t>Result (No. of samples)</t>
  </si>
  <si>
    <t xml:space="preserve">Number of </t>
  </si>
  <si>
    <t>Schools inspected by Govt. officials</t>
  </si>
  <si>
    <t>Meetings of District level committee headed by the senior most Member of Parliament of Loksabha</t>
  </si>
  <si>
    <t>Meetings of District Steering cum Monitoring committee headed by District Megistrate</t>
  </si>
  <si>
    <t>Table: AT-10 A</t>
  </si>
  <si>
    <t>Constructed through convergence</t>
  </si>
  <si>
    <t>Procured through convergence</t>
  </si>
  <si>
    <t>Table AT- 13: Details of mode of cooking</t>
  </si>
  <si>
    <t>Table AT-13</t>
  </si>
  <si>
    <t>Table AT -14 : Quality, Safety and Hygiene</t>
  </si>
  <si>
    <t>Table: AT- 14</t>
  </si>
  <si>
    <t>Table AT -14 A : Testing of Food Samples by accredited labs</t>
  </si>
  <si>
    <t>Table: AT- 14 A</t>
  </si>
  <si>
    <t>Table AT -15 : Contribution by community in form of  Tithi Bhojan or any other similar practice</t>
  </si>
  <si>
    <t>Table: AT- 15</t>
  </si>
  <si>
    <t>Table AT -16 : Interuptions in serving of MDM and MDM allowance paid to children</t>
  </si>
  <si>
    <t>Table: AT- 16</t>
  </si>
  <si>
    <t>Table - AT - 21</t>
  </si>
  <si>
    <t>Table AT -22 :Information on NGOs covering more than 20000 children, if any</t>
  </si>
  <si>
    <t>Table: AT- 22</t>
  </si>
  <si>
    <t>Table-AT- 23</t>
  </si>
  <si>
    <t>Table AT - 24 : Details of discrimination of any kind in MDMS</t>
  </si>
  <si>
    <t>Table - AT - 24</t>
  </si>
  <si>
    <t>Table AT- 25: Details of Grievance Redressal cell</t>
  </si>
  <si>
    <t>Table: AT- 25</t>
  </si>
  <si>
    <t>Table: AT-26</t>
  </si>
  <si>
    <t>Table: AT-26 A</t>
  </si>
  <si>
    <t>Table: AT-27</t>
  </si>
  <si>
    <t>Table: AT-27 A</t>
  </si>
  <si>
    <t>Table: AT-27 B</t>
  </si>
  <si>
    <t>Table: AT-28</t>
  </si>
  <si>
    <t xml:space="preserve">Table: AT-28 A </t>
  </si>
  <si>
    <t>Table: AT-29</t>
  </si>
  <si>
    <t>Table: AT-30</t>
  </si>
  <si>
    <t>Table: AT-2A</t>
  </si>
  <si>
    <t>No. of schools having parents roaster</t>
  </si>
  <si>
    <t>No. of schools having tasting register</t>
  </si>
  <si>
    <t xml:space="preserve">Table: AT-20 : Information on Cooking Agencies </t>
  </si>
  <si>
    <t xml:space="preserve">Table: AT-20 </t>
  </si>
  <si>
    <t>No. of Inst. For which daily data transferred to central server</t>
  </si>
  <si>
    <t>Table-AT- 23 A</t>
  </si>
  <si>
    <t>11 = 5+6+9+10</t>
  </si>
  <si>
    <t>Table AT -10 C :Details of IEC Activities</t>
  </si>
  <si>
    <t>Table - AT - 10 C</t>
  </si>
  <si>
    <t>Table: AT 10 D - Manpower dedicated for MDMS</t>
  </si>
  <si>
    <t>Table-AT- 10D</t>
  </si>
  <si>
    <t>Table: AT-31</t>
  </si>
  <si>
    <t>Contents</t>
  </si>
  <si>
    <t>Table No.</t>
  </si>
  <si>
    <t>Particulars</t>
  </si>
  <si>
    <t>AT- 1</t>
  </si>
  <si>
    <t>AT - 2</t>
  </si>
  <si>
    <t>AT - 2 A</t>
  </si>
  <si>
    <t>AT - 3</t>
  </si>
  <si>
    <t>AT- 3 A</t>
  </si>
  <si>
    <t>AT- 3 B</t>
  </si>
  <si>
    <t>AT-3 C</t>
  </si>
  <si>
    <t>AT - 4</t>
  </si>
  <si>
    <t>AT - 4 A</t>
  </si>
  <si>
    <t>AT - 5</t>
  </si>
  <si>
    <t>AT - 5 A</t>
  </si>
  <si>
    <t>AT - 5 B</t>
  </si>
  <si>
    <t>AT - 5 C</t>
  </si>
  <si>
    <t>AT - 5 D</t>
  </si>
  <si>
    <t>AT - 6</t>
  </si>
  <si>
    <t>AT - 6 A</t>
  </si>
  <si>
    <t>AT - 6 B</t>
  </si>
  <si>
    <t>AT - 6 C</t>
  </si>
  <si>
    <t>AT - 7</t>
  </si>
  <si>
    <t>AT - 7 A</t>
  </si>
  <si>
    <t>AT - 8</t>
  </si>
  <si>
    <t>AT - 8 A</t>
  </si>
  <si>
    <t>AT - 9</t>
  </si>
  <si>
    <t>AT - 10</t>
  </si>
  <si>
    <t>AT - 10 A</t>
  </si>
  <si>
    <t>AT - 10 B</t>
  </si>
  <si>
    <t xml:space="preserve">Details of Social Audit </t>
  </si>
  <si>
    <t>AT - 10 C</t>
  </si>
  <si>
    <t>Details of IEC Activities</t>
  </si>
  <si>
    <t>AT - 10 D</t>
  </si>
  <si>
    <t>Manpower dedicated for MDMS</t>
  </si>
  <si>
    <t>AT - 11</t>
  </si>
  <si>
    <t xml:space="preserve">Sanction and Utilisation of Central assistance towards construction of Kitchen-cum-store (Primary &amp; Upper Primary,Classes I-VIII) </t>
  </si>
  <si>
    <t>AT - 11 A</t>
  </si>
  <si>
    <t>AT - 12</t>
  </si>
  <si>
    <t xml:space="preserve">Sanction and Utilisation of Central assistance towards procurement of Kitchen Devices (Primary &amp; Upper Primary,Classes I-VIII) </t>
  </si>
  <si>
    <t>AT - 12 A</t>
  </si>
  <si>
    <t>Sanction and Utilisation of Central assistance towards replacement of Kitchen Devices</t>
  </si>
  <si>
    <t>AT - 13</t>
  </si>
  <si>
    <t>Details of mode of cooking</t>
  </si>
  <si>
    <t>AT - 14</t>
  </si>
  <si>
    <t>Quality, Safety and Hygiene</t>
  </si>
  <si>
    <t>AT - 14 A</t>
  </si>
  <si>
    <t>Testing of Food Samples</t>
  </si>
  <si>
    <t>AT - 15</t>
  </si>
  <si>
    <t>Contribution by community in form of  Tithi Bhojan or any other similar practice</t>
  </si>
  <si>
    <t>AT - 16</t>
  </si>
  <si>
    <t>Interuptions in serving of MDM and MDM allowance paid to children</t>
  </si>
  <si>
    <t>AT - 17</t>
  </si>
  <si>
    <t>AT - 18</t>
  </si>
  <si>
    <t>Formation of School Management Committee (SMC) at School Level for Monitoring the Scheme</t>
  </si>
  <si>
    <t>AT - 19</t>
  </si>
  <si>
    <t>Responsibility of Implementation</t>
  </si>
  <si>
    <t>AT - 20</t>
  </si>
  <si>
    <t xml:space="preserve">Information on Cooking Agencies </t>
  </si>
  <si>
    <t>AT - 21</t>
  </si>
  <si>
    <t>Details of engagement and apportionment of honorarium to cook cum helpers (CCH) between schools and centralized kitchen.</t>
  </si>
  <si>
    <t>AT - 22</t>
  </si>
  <si>
    <t>Information on NGOs covering more than 20000 children, if any</t>
  </si>
  <si>
    <t>AT - 23</t>
  </si>
  <si>
    <t>AT - 23 A</t>
  </si>
  <si>
    <t>AT - 24</t>
  </si>
  <si>
    <t>Details of discrimination of any kind in MDMS</t>
  </si>
  <si>
    <t>AT - 25</t>
  </si>
  <si>
    <t>Details of Grievance Redressal cell</t>
  </si>
  <si>
    <t>AT - 26</t>
  </si>
  <si>
    <t>AT - 26 A</t>
  </si>
  <si>
    <t>AT - 27</t>
  </si>
  <si>
    <t>AT - 27 A</t>
  </si>
  <si>
    <t>AT - 27 B</t>
  </si>
  <si>
    <t>AT - 27 C</t>
  </si>
  <si>
    <t>AT - 27 D</t>
  </si>
  <si>
    <t>AT - 28</t>
  </si>
  <si>
    <t>AT - 28 A</t>
  </si>
  <si>
    <t>AT - 29</t>
  </si>
  <si>
    <t>AT - 30</t>
  </si>
  <si>
    <t>AT - 31</t>
  </si>
  <si>
    <t xml:space="preserve">Mid Day Meal Scheme </t>
  </si>
  <si>
    <t xml:space="preserve">Average number of children availed MDM </t>
  </si>
  <si>
    <t>Table: AT- 4B</t>
  </si>
  <si>
    <t xml:space="preserve">Table AT-4B: Information on Aadhaar Enrolment </t>
  </si>
  <si>
    <t>Total Enrolment</t>
  </si>
  <si>
    <t>Number of children having Aadhaar</t>
  </si>
  <si>
    <t>Number of children applied for Aadhaar</t>
  </si>
  <si>
    <t xml:space="preserve">Number of children without Aadhaar </t>
  </si>
  <si>
    <t>Number of proxy names deleted</t>
  </si>
  <si>
    <t>Table: AT- 10 E</t>
  </si>
  <si>
    <t>Table AT-10 E: Information on Kitchen Gardens</t>
  </si>
  <si>
    <t>Total no.  of institutions</t>
  </si>
  <si>
    <t>Total institutions where setting up of kitchen garden is possible</t>
  </si>
  <si>
    <t>No. of institutions already having kitchen gardens</t>
  </si>
  <si>
    <t>No. of institutions where setting up of kitchen garden is in progress</t>
  </si>
  <si>
    <t>Amount paid to children (in Rs)</t>
  </si>
  <si>
    <t>Foodgrains provided to children (in MT)</t>
  </si>
  <si>
    <t>Covered through centralised kitchen</t>
  </si>
  <si>
    <t>Requirement of Pulses (in MTs)</t>
  </si>
  <si>
    <t>Pulse 1 (name)</t>
  </si>
  <si>
    <t>Pulse 2 (name)</t>
  </si>
  <si>
    <t>Pulse 3 (name)</t>
  </si>
  <si>
    <t>Pulse 4 (name)</t>
  </si>
  <si>
    <t>Pulse 5 (name)</t>
  </si>
  <si>
    <t>Table: AT-27C</t>
  </si>
  <si>
    <t>Maximum number of institutions for which daily data transferred during the month</t>
  </si>
  <si>
    <t xml:space="preserve">Closing Balance*                 (col.4+5-6)                         </t>
  </si>
  <si>
    <t xml:space="preserve">Closing Balance*  (col.9+10-11)                         </t>
  </si>
  <si>
    <t>*: includes unspent balance at State, District, Block and school level (including NGOs/Private Agencies).</t>
  </si>
  <si>
    <t xml:space="preserve">Closing Balance*                  (col.4+5-6)                         </t>
  </si>
  <si>
    <t xml:space="preserve">Closing Balance* (col.9+10-11)                         </t>
  </si>
  <si>
    <t>* State</t>
  </si>
  <si>
    <t>*State</t>
  </si>
  <si>
    <t xml:space="preserve">*State (col.7+10-13) </t>
  </si>
  <si>
    <t>*state share includes funds as well as monetary value of the commodities supplied by the State/UT</t>
  </si>
  <si>
    <t>* state share includes funds as well as monetary value of the commodities supplied by the State/UT</t>
  </si>
  <si>
    <t>Table - AT - 10 B</t>
  </si>
  <si>
    <t>Table: AT-27 D</t>
  </si>
  <si>
    <t>Total No. of Cook-cum-helpers required in drought affected areas, if any</t>
  </si>
  <si>
    <t>Table: AT- 32</t>
  </si>
  <si>
    <t>Foodgrains</t>
  </si>
  <si>
    <t xml:space="preserve">Hon. to cook-cum-helpers </t>
  </si>
  <si>
    <t>Allocation</t>
  </si>
  <si>
    <t>Utilisation</t>
  </si>
  <si>
    <t>Allocation (Centre +State)</t>
  </si>
  <si>
    <t>Utilisation (Centre +State)</t>
  </si>
  <si>
    <t>Table: AT-32A</t>
  </si>
  <si>
    <t>Secretary of the Nodal Department</t>
  </si>
  <si>
    <t>Information on Kitchen Garden</t>
  </si>
  <si>
    <t xml:space="preserve">AT - 10 E </t>
  </si>
  <si>
    <t>AT - 4 B</t>
  </si>
  <si>
    <t>Information on Aadhaar Enrolment</t>
  </si>
  <si>
    <t>AT - 32</t>
  </si>
  <si>
    <t>AT - 32 A</t>
  </si>
  <si>
    <t>Coarse Grains</t>
  </si>
  <si>
    <t>2018-19</t>
  </si>
  <si>
    <t>Number of School Working Days (Primary,Classes I-V) for 2019-20</t>
  </si>
  <si>
    <t>Number of School Working Days (Upper Primary,Classes VI-VIII) for 2019-20</t>
  </si>
  <si>
    <t>Proposal for coverage of children and working days  for 2019-20  (Primary Classes, I-V)</t>
  </si>
  <si>
    <t>Proposal for coverage of children and working days  for 2019-20  (Upper Primary,Classes VI-VIII)</t>
  </si>
  <si>
    <t>Proposal for coverage of children for NCLP Schools during 2019-20</t>
  </si>
  <si>
    <t>Proposal for coverage of children and working days  for Primary (Classes I-V) in Drought affected areas  during 2019-20</t>
  </si>
  <si>
    <t>Proposal for coverage of children and working days  for  Upper Primary (Classes VI-VIII)in Drought affected areas  during 2019-20</t>
  </si>
  <si>
    <t>Requirement of kitchen-cum-stores in the Primary and Upper Primary schools for the year 2019-20</t>
  </si>
  <si>
    <t>Requirement of kitchen cum stores as per Plinth Area Norm in the Primary and Upper Primary schools for the year 2019-20</t>
  </si>
  <si>
    <t>Requirement of Cook cum Helpers for 2019-20</t>
  </si>
  <si>
    <t>Budget Provision for the Year 2019-20</t>
  </si>
  <si>
    <t>Annual Work Plan and Budget 2019-20</t>
  </si>
  <si>
    <t>2019-20</t>
  </si>
  <si>
    <t>No. of institutions where setting up of kitchen garden is proposed during 2019-20</t>
  </si>
  <si>
    <t>Annual Work Plan and Budget  2019-20</t>
  </si>
  <si>
    <t>Annual Work Plan &amp; Budget 2019-20</t>
  </si>
  <si>
    <t>Proposals for 2019-20</t>
  </si>
  <si>
    <t>Table: AT-26 : Number of School Working Days (Primary,Classes I-V) for 2019-20</t>
  </si>
  <si>
    <t>Table: AT-26A : Number of School Working Days (Upper Primary,Classes VI-VIII) for 2019-20</t>
  </si>
  <si>
    <t>Table: AT-27: Proposal for coverage of children and working days  for 2019-20 (Primary Classes, I-V)</t>
  </si>
  <si>
    <t>Table: AT-27 A: Proposal for coverage of children and working days  for 2019-20 (Upper Primary,Classes VI-VIII)</t>
  </si>
  <si>
    <t>Table: AT-27 B: Proposal for coverage of children for NCLP Schools during 2019-20</t>
  </si>
  <si>
    <t>Table: AT-27C : Proposal for coverage of children and working days  for Primary (Classes I-V) in Drought affected areas  during 2019-20</t>
  </si>
  <si>
    <t>Table: AT-27 D : Proposal for coverage of children and working days  for Upper Primary (Classes VI-VIII) in Drought affected areas  during 2019-20</t>
  </si>
  <si>
    <t>Table: AT-28 A: Requirement of kitchen cum stores as per Plinth Area Norm in the Primary and Upper Primary schools for the year 2019-20</t>
  </si>
  <si>
    <t>Table: AT-31 : Budget Provision for the Year 2019-20</t>
  </si>
  <si>
    <t>GENERAL INFORMATION for 2018-19</t>
  </si>
  <si>
    <t>Details of  Provisions  in the State Budget 2018-19</t>
  </si>
  <si>
    <t>No. of Institutions in the State vis a vis Institutions serving MDM during 2018-19</t>
  </si>
  <si>
    <t>No. of Institutions covered  (Primary, Classes I-V)  during 2018-19</t>
  </si>
  <si>
    <t>No. of Institutions covered (Upper Primary with Primary, Classes I-VIII) during 2018-19</t>
  </si>
  <si>
    <t>No. of Institutions covered (Upper Primary without Primary, Classes VI-VIII) during 2018-19</t>
  </si>
  <si>
    <t>Enrolment vis-à-vis availed for MDM  (Primary,Classes I- V) during 2018-19</t>
  </si>
  <si>
    <t>PAB-MDM Approval vs. PERFORMANCE (Primary, Classes I - V) during 2018-19</t>
  </si>
  <si>
    <t>PAB-MDM Approval vs. PERFORMANCE (Upper Primary, Classes VI to VIII) during 2018-19</t>
  </si>
  <si>
    <t>PAB-MDM Approval vs. PERFORMANCE NCLP Schools during 2018-19</t>
  </si>
  <si>
    <t>PAB-MDM Approval vs. PERFORMANCE (Primary, Classes I - V) during 2018-19 - Drought</t>
  </si>
  <si>
    <t>PAB-MDM Approval vs. PERFORMANCE (Upper Primary, Classes VI to VIII) during 2018-19 - Drought</t>
  </si>
  <si>
    <t>Utilisation of foodgrains  (Primary, Classes I-V) during 2018-19</t>
  </si>
  <si>
    <t>Utilisation of foodgrains  (Upper Primary, Classes VI-VIII) during 2018-19</t>
  </si>
  <si>
    <t>PAYMENT OF COST OF FOOD GRAINS TO FCI (Primary and Upper Primary Classes I-VIII) during 2018-19</t>
  </si>
  <si>
    <t>Utilisation of foodgrains (Coarse Grain) during 2018-19</t>
  </si>
  <si>
    <t>Utilisation of Cooking Cost (Primary, Classes I-V) during 2018-19</t>
  </si>
  <si>
    <t>Utilisation of Central Assitance towards Transportation Assistance (Primary &amp; Upper Primary,Classes I-VIII) during 2018-19</t>
  </si>
  <si>
    <t>Utilisation of Central Assistance towards MME  (Primary &amp; Upper Primary,Classes I-VIII) during 2018-19</t>
  </si>
  <si>
    <t>Details of Meetings at district level during 2018-19</t>
  </si>
  <si>
    <t>Coverage under Rashtriya Bal Swasthya Karykram (School Health Programme) - 2018-19</t>
  </si>
  <si>
    <t>Annual and Monthly data entry status in MDM-MIS during 2018-19</t>
  </si>
  <si>
    <t>Implementation of Automated Monitoring System  during 2018-19</t>
  </si>
  <si>
    <t>PAB-MDM Approval vs. PERFORMANCE (Primary Classes I to V) during 2018-19 - Drought</t>
  </si>
  <si>
    <t>Table: AT-1: GENERAL INFORMATION for 2018-19</t>
  </si>
  <si>
    <t>Table: AT-2 :  Details of  Provisions  in the State Budget 2018-19</t>
  </si>
  <si>
    <t>Table AT-3: No. of Institutions in the State vis a vis Institutions serving MDM during 2018-19</t>
  </si>
  <si>
    <t>Table: AT-3A: No. of Institutions covered  (Primary, Classes I-V)  during 2018-19</t>
  </si>
  <si>
    <t>Table: AT-3B: No. of Institutions covered (Upper Primary with Primary, Classes I-VIII) during 2018-19</t>
  </si>
  <si>
    <t>Table: AT-3C: No. of Institutions covered (Upper Primary without Primary, Classes VI-VIII) during 2018-19</t>
  </si>
  <si>
    <t>Table: AT-4: Enrolment vis-à-vis availed for MDM  (Primary,Classes I- V) during 2018-19</t>
  </si>
  <si>
    <t>Table: AT-5:  PAB-MDM Approval vs. PERFORMANCE (Primary, Classes I - V) during 2018-19</t>
  </si>
  <si>
    <t>MDM-PAB Approval for 2018-19</t>
  </si>
  <si>
    <t>Table: AT-5 A:  PAB-MDM Approval vs. PERFORMANCE (Upper Primary, Classes VI to VIII) during 2018-19</t>
  </si>
  <si>
    <t>Table: AT-5 B:  PAB-MDM Approval vs. PERFORMANCE - STC (NCLP Schools) during 2018-19</t>
  </si>
  <si>
    <t>MDM-PAB Approval for2018-19</t>
  </si>
  <si>
    <t>Table: AT-5 C:  PAB-MDM Approval vs. PERFORMANCE (Primary, Classes I - V) during 2018-19 - Drought</t>
  </si>
  <si>
    <t>Table: AT-5 D:  PAB-MDM Approval vs. PERFORMANCE (Upper Primary, Classes VI to VIII) during 2018-19 - Drought</t>
  </si>
  <si>
    <t>Table: AT-6: Utilisation of foodgrains  (Primary, Classes I-V) during 2018-19</t>
  </si>
  <si>
    <t>Gross Allocation for the  FY 2018-19</t>
  </si>
  <si>
    <t>Table: AT-6A: Utilisation of foodgrains  (Upper Primary, Classes VI-VIII) during 2018-19</t>
  </si>
  <si>
    <t>Allocation for cost of foodgrains for 2018-19</t>
  </si>
  <si>
    <t>Table: AT-6C: Utilisation of foodgrains (Coarse Grain) during 2018-19</t>
  </si>
  <si>
    <t xml:space="preserve">Allocation for 2018-19                                </t>
  </si>
  <si>
    <t>Allocation for 2018-19</t>
  </si>
  <si>
    <t>Allocation for FY 2018-19</t>
  </si>
  <si>
    <t>Table: AT-9 : Utilisation of Central Assitance towards Transportation Assistance (Primary &amp; Upper Primary,Classes I-VIII) during 2018-19</t>
  </si>
  <si>
    <t>Table: AT-10 :  Utilisation of Central Assistance towards MME  (Primary &amp; Upper Primary,Classes I-VIII) during 2018-19</t>
  </si>
  <si>
    <t>Allocation for  2018-19</t>
  </si>
  <si>
    <t>Table: AT-10 A : Details of Meetings at district level during 2018-19</t>
  </si>
  <si>
    <t xml:space="preserve">Table AT - 10 B : Details of Social Audit during 2018-19 </t>
  </si>
  <si>
    <t>*Total sanctioned during 2006-07  to 2018-19</t>
  </si>
  <si>
    <t>*Total sanction during 2006-07 to 2018-19</t>
  </si>
  <si>
    <t>*Total Sanction during 2012-13 to 2018-19</t>
  </si>
  <si>
    <t>Table: AT-17 : Coverage under Rashtriya Bal Swasthya Karykram (School Health Programme) - 2018-19</t>
  </si>
  <si>
    <t>Table AT - 23 Annual and Monthly data entry status in MDM-MIS during 2018-19</t>
  </si>
  <si>
    <t>Table AT - 23 A- Implementation of Automated Monitoring System  during 2018-19</t>
  </si>
  <si>
    <t>Kitchen-cum-store sanctioned during 2006-07 to 2018-19</t>
  </si>
  <si>
    <t>Engaged in 2018-19</t>
  </si>
  <si>
    <t>Table: AT-32:  PAB-MDM Approval vs. PERFORMANCE (Primary Classes I to V) during 2018-19 - Drought</t>
  </si>
  <si>
    <t>Table: AT-32 A:  PAB-MDM Approval vs. PERFORMANCE (Upper Primary, Classes VI to VIII) during 2018-19 - Drought</t>
  </si>
  <si>
    <t>(For the Period 01.04.18 to 31.03.19)</t>
  </si>
  <si>
    <t>During 01.04.18 to 31.03.19</t>
  </si>
  <si>
    <t xml:space="preserve">No. of working days (During 01.04.18 to 31.03.19)                  </t>
  </si>
  <si>
    <t>During 01.04.18 to 31.03.2019</t>
  </si>
  <si>
    <t>(For the Period 01.4.18 to 31.03.19)</t>
  </si>
  <si>
    <t>(As on 31st March, 2019)</t>
  </si>
  <si>
    <t>As on 31st March, 2019</t>
  </si>
  <si>
    <t>Budget Released till 31.03.2019</t>
  </si>
  <si>
    <t>Enrolment (As on 30.09.2018)</t>
  </si>
  <si>
    <t>TotalEnrolment (As on 30.09.2018)</t>
  </si>
  <si>
    <t>Opening Balance as on 01.4.18</t>
  </si>
  <si>
    <t>Opening Balance as on 01.04.18</t>
  </si>
  <si>
    <t xml:space="preserve">Total Unspent Balance as on 31.03.2019   </t>
  </si>
  <si>
    <t xml:space="preserve">Opening Balance as on 01.04.2018                                   </t>
  </si>
  <si>
    <t xml:space="preserve">Total Unspent Balance as on 31.03.2019                                            </t>
  </si>
  <si>
    <t>Opening Balance as on 01.04.2018</t>
  </si>
  <si>
    <t>Unspent Balance as on 31.03.2019</t>
  </si>
  <si>
    <t xml:space="preserve">Unspent Balance as on 31.03.2019  [Col. 4+ Col.5+Col.6 -Col.8]  </t>
  </si>
  <si>
    <t>Unspent balance as on 31.03.2019               [Col: (4+5)-7]</t>
  </si>
  <si>
    <t>Opening balance as on 01.04.18</t>
  </si>
  <si>
    <t>Apr, 2018</t>
  </si>
  <si>
    <t>Dec, 2018</t>
  </si>
  <si>
    <t>Jan, 2019</t>
  </si>
  <si>
    <t>Feb, 2019</t>
  </si>
  <si>
    <t>Mar, 2019</t>
  </si>
  <si>
    <t>April,19</t>
  </si>
  <si>
    <t>May,19</t>
  </si>
  <si>
    <t>June,19</t>
  </si>
  <si>
    <t>July,19</t>
  </si>
  <si>
    <t>August,19</t>
  </si>
  <si>
    <t>September,19</t>
  </si>
  <si>
    <t>October,19</t>
  </si>
  <si>
    <t>November,19</t>
  </si>
  <si>
    <t>December,19</t>
  </si>
  <si>
    <t>January,20</t>
  </si>
  <si>
    <t>February,20</t>
  </si>
  <si>
    <t>March,20</t>
  </si>
  <si>
    <t>January, 20</t>
  </si>
  <si>
    <t>February, 20</t>
  </si>
  <si>
    <t>March, 20</t>
  </si>
  <si>
    <t>k</t>
  </si>
  <si>
    <t>Table: AT-29 : Requirement of Kitchen Devices (new) during 2019-20 in Primary &amp; Upper Primary Schools</t>
  </si>
  <si>
    <t xml:space="preserve">Enrolment range 01-50 </t>
  </si>
  <si>
    <t>No. of schools</t>
  </si>
  <si>
    <t>Central share</t>
  </si>
  <si>
    <t>requirement of funds (Rs in lakh)</t>
  </si>
  <si>
    <t xml:space="preserve">Enrolment range 51-150 </t>
  </si>
  <si>
    <t xml:space="preserve">Enrolment range 151-250 </t>
  </si>
  <si>
    <t xml:space="preserve">Enrolment range 251 &amp; Above </t>
  </si>
  <si>
    <t>Table: AT-29 A : Replacement of Kitchen Devices during 2019-20 in Primary &amp; Upper Primary Schools</t>
  </si>
  <si>
    <t>Table: AT-29A</t>
  </si>
  <si>
    <t>State share</t>
  </si>
  <si>
    <t>Requirement of funds (Rs in lakh)</t>
  </si>
  <si>
    <t>Table: AT-28 B</t>
  </si>
  <si>
    <t>AT - 28 B</t>
  </si>
  <si>
    <t>Replacement of Kitchen Devices during 2019-20 in Primary &amp; Upper Primary Schools</t>
  </si>
  <si>
    <t>Table: AT-6B: PAYMENT OF COST OF FOOD GRAINS TO FCI (Primary and Upper Primary Classes I-VIII) during 2018-19</t>
  </si>
  <si>
    <t>Table AT 21 :Details of engagement and apportionment of honorarium to cook cum helpers (CCH) between schools and centralized kitchen</t>
  </si>
  <si>
    <t>Table: AT 30 :  Requirement of Cook cum Helpers for 2019-20</t>
  </si>
  <si>
    <t>Table: AT-28 B: Repair of kitchen cum stores constructed ten years ago</t>
  </si>
  <si>
    <t>Centre share</t>
  </si>
  <si>
    <t>Repair of kitchen cum stores constructed ten years ago</t>
  </si>
  <si>
    <t>AT- 29 A</t>
  </si>
  <si>
    <t>Requirement of Kitchen Devices (new) during 2019-20 in Primary &amp; Upper Primary Schools</t>
  </si>
  <si>
    <t>Repair of kitchen-cum-stores</t>
  </si>
  <si>
    <t>Releasing of Funds from State to Directorate / Authority / District / Block / School level during 2018-19</t>
  </si>
  <si>
    <t>Table: AT-2A : Releasing of Funds from State to Directorate / Authority / District / Block / School level during 2018-19</t>
  </si>
  <si>
    <t>Table: AT-4A: Enrolment vis-a-vis availed for MDM  (Upper Primary, Classes VI - VIII) during 2018-19</t>
  </si>
  <si>
    <t>Enrolment vis-a-vis availed for MDM  (Upper Primary, Classes VI - VIII) during 2018-19</t>
  </si>
  <si>
    <t>Utilisation of Cooking cost (Upper Primary Classes, VI-VIII) during 2018-19</t>
  </si>
  <si>
    <t>Table: AT-7A: Utilisation of Cooking cost (Upper Primary Classes, VI-VIII) during 2018-19</t>
  </si>
  <si>
    <t>Table: AT-7: Utilisation of Cooking Cost (Primary Classes I-V) during 2018-19</t>
  </si>
  <si>
    <t>Table AT - 8 :Utilisation of funds towards honorarium to Cook-cum-Helpers (Primary classes I-V) during 2018-19</t>
  </si>
  <si>
    <t>Table AT - 8A : Utilisation of funds towards honorarium to Cook-cum-Helpers (Upper Primary classes VI-VIII) during 2018-19</t>
  </si>
  <si>
    <t>Requirement of funds for Transportation Assistance</t>
  </si>
  <si>
    <t>Seal</t>
  </si>
  <si>
    <t>Feb</t>
  </si>
  <si>
    <t>Mar</t>
  </si>
  <si>
    <t>Table: AT-28: Requirement of kitchen-cum-stores in Primary and Upper Primary schools for the year 2019-20</t>
  </si>
  <si>
    <t>No. of Kitchens constructed prior to FY 2008-09</t>
  </si>
  <si>
    <t>No. of Kitchens constructed prior to 2008-09 and require repairs</t>
  </si>
  <si>
    <t>Utilisation of funds towards honorarium to Cook-cum-Helpers (Primary classes I-V) during 2018-19</t>
  </si>
  <si>
    <t>Utilisation of funds towards honorarium to Cook-cum-Helpers (Upper Primary classes VI-VIII) during 2018-19</t>
  </si>
  <si>
    <t>Flexi fund @ 5% for new interventions</t>
  </si>
  <si>
    <t>Mode of data collection (SMS/ IVRS/ Mobile App/ Web Application/ Others)</t>
  </si>
  <si>
    <t>Name of Agency implementing AMS in State/UT</t>
  </si>
  <si>
    <t>Total Funds required (Rs in lakh)</t>
  </si>
  <si>
    <t>Rate  of Transportation Assistance (Per quintal)</t>
  </si>
  <si>
    <t>PDS rate (Rs per Quintal)</t>
  </si>
  <si>
    <t>Signature</t>
  </si>
  <si>
    <t>Temple, Gurudwara, Jail etc. (pls specify)</t>
  </si>
  <si>
    <t>No. of working days on which MDM served *</t>
  </si>
  <si>
    <t>Average No. of children availed MDM [Col. 8/Col. 9] *</t>
  </si>
  <si>
    <t>*This information will be used for computing Performance Grading Index (PGI) also.</t>
  </si>
  <si>
    <t>No. of children provided with spectacles</t>
  </si>
  <si>
    <t>No. of children identified with refractive errors</t>
  </si>
  <si>
    <t>Name of the Krishi Vigyan Kendra (KVK)</t>
  </si>
  <si>
    <t>Table: AT- 10 F</t>
  </si>
  <si>
    <t>Table AT-10 F: Information on Training of Cook-cum-Helpers</t>
  </si>
  <si>
    <t>Total no.  of Cook-cum-Helpers engaged</t>
  </si>
  <si>
    <t xml:space="preserve">Total no. of Cook-cum-Helpers trained during the year </t>
  </si>
  <si>
    <t>No. of Master Trainers</t>
  </si>
  <si>
    <t>Duration of training</t>
  </si>
  <si>
    <t xml:space="preserve">Modules used in the training </t>
  </si>
  <si>
    <t>Name of Training Agency</t>
  </si>
  <si>
    <t>AT - 10 F</t>
  </si>
  <si>
    <t>Information on Training of Cook-cum-Helpers</t>
  </si>
  <si>
    <t>Action Taken by State Govt. on findings of Social Audit Report</t>
  </si>
  <si>
    <t>As per req.</t>
  </si>
  <si>
    <t>Rippened Banana</t>
  </si>
  <si>
    <t>Boiled Egg</t>
  </si>
  <si>
    <t>150 grm.</t>
  </si>
  <si>
    <t>Once in a week</t>
  </si>
  <si>
    <t>Twice in a week</t>
  </si>
  <si>
    <t>14.09.2018</t>
  </si>
  <si>
    <t>22.05.2018</t>
  </si>
  <si>
    <t>11.05.2018</t>
  </si>
  <si>
    <t>27.02.2019</t>
  </si>
  <si>
    <t>04.03.2019</t>
  </si>
  <si>
    <t>15.10.2018</t>
  </si>
  <si>
    <t>12.10.2018</t>
  </si>
  <si>
    <t>13.06.2018</t>
  </si>
  <si>
    <t>State / UT: A &amp; N Islands</t>
  </si>
  <si>
    <t>South Andaman</t>
  </si>
  <si>
    <t>N &amp; M Andaman</t>
  </si>
  <si>
    <t>Nicobar</t>
  </si>
  <si>
    <t>e-transfer</t>
  </si>
  <si>
    <t>STATE/UT: A &amp; N Islands</t>
  </si>
  <si>
    <t>Nil</t>
  </si>
  <si>
    <t>No dedicated employees have been appointed particularly for MDMS. The services of staff mentioned at Col. 3 are being utilised on diverted capacity. Services of MIS Data Entry Operators appointed under SSA are being utilised for data entry work in MDM Webportal and managing Automated Monitoring System (AMS).</t>
  </si>
  <si>
    <t>2. Section In-charge</t>
  </si>
  <si>
    <t>3. Dealing Assistant</t>
  </si>
  <si>
    <t>1. MIS Data Entry Operator</t>
  </si>
  <si>
    <t xml:space="preserve">Pl. see note </t>
  </si>
  <si>
    <t>689.2
Pl. see note at AT-11</t>
  </si>
  <si>
    <t>Pl. see note at AT-11</t>
  </si>
  <si>
    <t>No accredited / recognised lab available in this UT for testing of MDM</t>
  </si>
  <si>
    <t>YES (Department of Education)</t>
  </si>
  <si>
    <t>Deputy Education Offices</t>
  </si>
  <si>
    <t>YES (Zonal Officers of Education Department)</t>
  </si>
  <si>
    <t>Deputy Education Officers</t>
  </si>
  <si>
    <t>YES (Deputy Education Officers / DDOs)</t>
  </si>
  <si>
    <t>YES (18003451143)</t>
  </si>
  <si>
    <t>No</t>
  </si>
  <si>
    <t>YES (03192-234939, 244143)</t>
  </si>
  <si>
    <t>Yes</t>
  </si>
  <si>
    <t>nomdmani@gmail.com</t>
  </si>
  <si>
    <t>local dalies</t>
  </si>
  <si>
    <t>YES</t>
  </si>
  <si>
    <t>During 01.04.17 to 31.03.2018</t>
  </si>
  <si>
    <t>YES -Nodal Officer (MDM)</t>
  </si>
  <si>
    <t>Pl. See. Note</t>
  </si>
  <si>
    <t>Note : Summer Vacation from 01/05/2018 to 29/06/2018</t>
  </si>
  <si>
    <t>1. Nodal Officer (MDM)</t>
  </si>
  <si>
    <t>2014-15</t>
  </si>
  <si>
    <t>2015-16</t>
  </si>
  <si>
    <t>2016-17</t>
  </si>
  <si>
    <t>2017-18</t>
  </si>
  <si>
    <t xml:space="preserve">Note: In this UT Administration the responsibilty of implementation of Mid Day Meal scheme lies with Department of Education, A &amp; N Islands. </t>
  </si>
  <si>
    <t>The Scheme is sucessfully implemented under the close supervision and monitoring of different Zonal Officers / DDOs under the Education Department.</t>
  </si>
  <si>
    <t>do</t>
  </si>
  <si>
    <t>N&amp;M Andaman</t>
  </si>
  <si>
    <t xml:space="preserve">Nicobar </t>
  </si>
  <si>
    <t>KVK Port Balir</t>
  </si>
  <si>
    <t>KVK Govindpur,N&amp;M Andman</t>
  </si>
  <si>
    <t>KVK Auckchung Nicobar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</si>
</sst>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00"/>
    <numFmt numFmtId="165" formatCode="0.0%"/>
  </numFmts>
  <fonts count="66" x14ac:knownFonts="1">
    <font>
      <sz val="10"/>
      <name val="Arial"/>
    </font>
    <font>
      <sz val="11"/>
      <color theme="1"/>
      <name val="Calibri"/>
      <family val="2"/>
      <scheme val="minor"/>
    </font>
    <font>
      <b/>
      <sz val="10"/>
      <name val="Arial"/>
      <family val="2"/>
    </font>
    <font>
      <b/>
      <i/>
      <u/>
      <sz val="12"/>
      <name val="Arial"/>
      <family val="2"/>
    </font>
    <font>
      <b/>
      <sz val="14"/>
      <name val="Arial"/>
      <family val="2"/>
    </font>
    <font>
      <b/>
      <u/>
      <sz val="12"/>
      <name val="Arial"/>
      <family val="2"/>
    </font>
    <font>
      <b/>
      <sz val="12"/>
      <name val="Arial"/>
      <family val="2"/>
    </font>
    <font>
      <sz val="10"/>
      <name val="Arial"/>
      <family val="2"/>
    </font>
    <font>
      <b/>
      <u/>
      <sz val="10"/>
      <name val="Arial"/>
      <family val="2"/>
    </font>
    <font>
      <sz val="8"/>
      <name val="Arial"/>
      <family val="2"/>
    </font>
    <font>
      <i/>
      <sz val="10"/>
      <name val="Arial"/>
      <family val="2"/>
    </font>
    <font>
      <b/>
      <sz val="16"/>
      <name val="Arial"/>
      <family val="2"/>
    </font>
    <font>
      <sz val="12"/>
      <name val="Arial"/>
      <family val="2"/>
    </font>
    <font>
      <sz val="11"/>
      <name val="Arial"/>
      <family val="2"/>
    </font>
    <font>
      <b/>
      <i/>
      <u/>
      <sz val="10"/>
      <name val="Arial"/>
      <family val="2"/>
    </font>
    <font>
      <b/>
      <sz val="11"/>
      <name val="Arial"/>
      <family val="2"/>
    </font>
    <font>
      <b/>
      <u/>
      <sz val="11"/>
      <name val="Arial"/>
      <family val="2"/>
    </font>
    <font>
      <b/>
      <i/>
      <sz val="10"/>
      <name val="Arial"/>
      <family val="2"/>
    </font>
    <font>
      <b/>
      <sz val="11"/>
      <color indexed="8"/>
      <name val="Calibri"/>
      <family val="2"/>
    </font>
    <font>
      <sz val="11"/>
      <color indexed="8"/>
      <name val="Arial"/>
      <family val="2"/>
    </font>
    <font>
      <b/>
      <sz val="11"/>
      <color indexed="8"/>
      <name val="Arial"/>
      <family val="2"/>
    </font>
    <font>
      <b/>
      <sz val="12"/>
      <color indexed="8"/>
      <name val="Arial"/>
      <family val="2"/>
    </font>
    <font>
      <b/>
      <sz val="10"/>
      <color indexed="8"/>
      <name val="Arial"/>
      <family val="2"/>
    </font>
    <font>
      <b/>
      <u/>
      <sz val="12"/>
      <color indexed="8"/>
      <name val="Arial"/>
      <family val="2"/>
    </font>
    <font>
      <b/>
      <i/>
      <sz val="11"/>
      <color indexed="8"/>
      <name val="Calibri"/>
      <family val="2"/>
    </font>
    <font>
      <b/>
      <i/>
      <sz val="11"/>
      <name val="Arial"/>
      <family val="2"/>
    </font>
    <font>
      <i/>
      <sz val="11"/>
      <name val="Arial"/>
      <family val="2"/>
    </font>
    <font>
      <b/>
      <i/>
      <sz val="10"/>
      <color indexed="8"/>
      <name val="Arial"/>
      <family val="2"/>
    </font>
    <font>
      <b/>
      <i/>
      <sz val="11"/>
      <color indexed="8"/>
      <name val="Arial"/>
      <family val="2"/>
    </font>
    <font>
      <b/>
      <u/>
      <sz val="14"/>
      <color indexed="8"/>
      <name val="Arial"/>
      <family val="2"/>
    </font>
    <font>
      <b/>
      <sz val="10"/>
      <color indexed="8"/>
      <name val="Calibri"/>
      <family val="2"/>
    </font>
    <font>
      <i/>
      <u/>
      <sz val="11"/>
      <name val="Arial"/>
      <family val="2"/>
    </font>
    <font>
      <b/>
      <sz val="12"/>
      <name val="Trebuchet MS"/>
      <family val="2"/>
    </font>
    <font>
      <b/>
      <sz val="16"/>
      <name val="Trebuchet MS"/>
      <family val="2"/>
    </font>
    <font>
      <sz val="10"/>
      <name val="Trebuchet MS"/>
      <family val="2"/>
    </font>
    <font>
      <b/>
      <sz val="10"/>
      <name val="Trebuchet MS"/>
      <family val="2"/>
    </font>
    <font>
      <b/>
      <i/>
      <sz val="10"/>
      <name val="Trebuchet MS"/>
      <family val="2"/>
    </font>
    <font>
      <b/>
      <sz val="7"/>
      <color indexed="8"/>
      <name val="Calibri"/>
      <family val="2"/>
    </font>
    <font>
      <b/>
      <sz val="10"/>
      <color indexed="10"/>
      <name val="Arial"/>
      <family val="2"/>
    </font>
    <font>
      <b/>
      <sz val="8"/>
      <color indexed="10"/>
      <name val="Arial"/>
      <family val="2"/>
    </font>
    <font>
      <b/>
      <i/>
      <sz val="12"/>
      <name val="Trebuchet MS"/>
      <family val="2"/>
    </font>
    <font>
      <sz val="36"/>
      <name val="Arial"/>
      <family val="2"/>
    </font>
    <font>
      <sz val="28"/>
      <name val="Arial"/>
      <family val="2"/>
    </font>
    <font>
      <b/>
      <sz val="14"/>
      <color indexed="8"/>
      <name val="Arial"/>
      <family val="2"/>
    </font>
    <font>
      <b/>
      <i/>
      <sz val="10"/>
      <color indexed="8"/>
      <name val="Calibri"/>
      <family val="2"/>
    </font>
    <font>
      <i/>
      <sz val="10"/>
      <name val="Trebuchet MS"/>
      <family val="2"/>
    </font>
    <font>
      <b/>
      <sz val="8"/>
      <name val="Arial"/>
      <family val="2"/>
    </font>
    <font>
      <sz val="11"/>
      <color theme="1"/>
      <name val="Calibri"/>
      <family val="2"/>
      <scheme val="minor"/>
    </font>
    <font>
      <b/>
      <sz val="11"/>
      <color theme="1"/>
      <name val="Calibri"/>
      <family val="2"/>
      <scheme val="minor"/>
    </font>
    <font>
      <b/>
      <i/>
      <sz val="11"/>
      <color theme="1"/>
      <name val="Calibri"/>
      <family val="2"/>
      <scheme val="minor"/>
    </font>
    <font>
      <b/>
      <sz val="9"/>
      <color theme="1"/>
      <name val="Calibri"/>
      <family val="2"/>
      <scheme val="minor"/>
    </font>
    <font>
      <b/>
      <sz val="16"/>
      <color theme="1"/>
      <name val="Calibri"/>
      <family val="2"/>
      <scheme val="minor"/>
    </font>
    <font>
      <b/>
      <sz val="11"/>
      <color theme="1"/>
      <name val="Cambria"/>
      <family val="1"/>
      <scheme val="major"/>
    </font>
    <font>
      <b/>
      <i/>
      <sz val="10"/>
      <color theme="1"/>
      <name val="Cambria"/>
      <family val="1"/>
      <scheme val="major"/>
    </font>
    <font>
      <sz val="10"/>
      <color theme="1"/>
      <name val="Cambria"/>
      <family val="1"/>
      <scheme val="major"/>
    </font>
    <font>
      <b/>
      <i/>
      <sz val="10"/>
      <color theme="1"/>
      <name val="Calibri"/>
      <family val="2"/>
      <scheme val="minor"/>
    </font>
    <font>
      <b/>
      <sz val="14"/>
      <color theme="1"/>
      <name val="Calibri"/>
      <family val="2"/>
      <scheme val="minor"/>
    </font>
    <font>
      <b/>
      <sz val="12"/>
      <color theme="1"/>
      <name val="Calibri"/>
      <family val="2"/>
      <scheme val="minor"/>
    </font>
    <font>
      <b/>
      <sz val="10"/>
      <color theme="1"/>
      <name val="Calibri"/>
      <family val="2"/>
      <scheme val="minor"/>
    </font>
    <font>
      <sz val="10"/>
      <color rgb="FFFF0000"/>
      <name val="Arial"/>
      <family val="2"/>
    </font>
    <font>
      <sz val="10"/>
      <name val="Calibri"/>
      <family val="2"/>
      <scheme val="minor"/>
    </font>
    <font>
      <b/>
      <sz val="10"/>
      <color theme="1"/>
      <name val="Cambria"/>
      <family val="1"/>
      <scheme val="major"/>
    </font>
    <font>
      <b/>
      <i/>
      <sz val="8"/>
      <name val="Trebuchet MS"/>
      <family val="2"/>
    </font>
    <font>
      <sz val="10"/>
      <color indexed="8"/>
      <name val="Arial"/>
      <family val="2"/>
    </font>
    <font>
      <b/>
      <sz val="9"/>
      <name val="Arial"/>
      <family val="2"/>
    </font>
    <font>
      <sz val="10"/>
      <name val="Arial"/>
    </font>
  </fonts>
  <fills count="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FF00"/>
        <bgColor indexed="64"/>
      </patternFill>
    </fill>
  </fills>
  <borders count="18">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style="double">
        <color indexed="64"/>
      </right>
      <top style="thin">
        <color indexed="64"/>
      </top>
      <bottom style="thin">
        <color indexed="64"/>
      </bottom>
      <diagonal/>
    </border>
    <border>
      <left/>
      <right style="thin">
        <color indexed="64"/>
      </right>
      <top/>
      <bottom/>
      <diagonal/>
    </border>
  </borders>
  <cellStyleXfs count="8">
    <xf numFmtId="0" fontId="0" fillId="0" borderId="0"/>
    <xf numFmtId="0" fontId="47" fillId="0" borderId="0"/>
    <xf numFmtId="0" fontId="47" fillId="0" borderId="0"/>
    <xf numFmtId="0" fontId="7" fillId="0" borderId="0"/>
    <xf numFmtId="0" fontId="7" fillId="0" borderId="0"/>
    <xf numFmtId="0" fontId="7" fillId="0" borderId="0"/>
    <xf numFmtId="0" fontId="1" fillId="0" borderId="0"/>
    <xf numFmtId="9" fontId="65" fillId="0" borderId="0" applyFont="0" applyFill="0" applyBorder="0" applyAlignment="0" applyProtection="0"/>
  </cellStyleXfs>
  <cellXfs count="813">
    <xf numFmtId="0" fontId="0" fillId="0" borderId="0" xfId="0"/>
    <xf numFmtId="0" fontId="2" fillId="0" borderId="0" xfId="0" applyFont="1" applyAlignment="1">
      <alignment horizontal="center"/>
    </xf>
    <xf numFmtId="0" fontId="2" fillId="0" borderId="1" xfId="0" applyFont="1" applyBorder="1" applyAlignment="1">
      <alignment horizontal="center" vertical="top" wrapText="1"/>
    </xf>
    <xf numFmtId="0" fontId="2" fillId="0" borderId="2" xfId="0" applyFont="1" applyBorder="1" applyAlignment="1">
      <alignment horizontal="center"/>
    </xf>
    <xf numFmtId="0" fontId="2" fillId="0" borderId="3" xfId="0" applyFont="1" applyBorder="1" applyAlignment="1">
      <alignment horizontal="center" vertical="top" wrapText="1"/>
    </xf>
    <xf numFmtId="0" fontId="2" fillId="0" borderId="2" xfId="0" applyFont="1" applyBorder="1" applyAlignment="1">
      <alignment horizontal="center" vertical="top" wrapText="1"/>
    </xf>
    <xf numFmtId="0" fontId="2" fillId="0" borderId="4" xfId="0" applyFont="1" applyBorder="1" applyAlignment="1">
      <alignment horizontal="center" vertical="top" wrapText="1"/>
    </xf>
    <xf numFmtId="0" fontId="2" fillId="0" borderId="5" xfId="0" applyFont="1" applyBorder="1" applyAlignment="1">
      <alignment horizontal="center" vertical="top" wrapText="1"/>
    </xf>
    <xf numFmtId="0" fontId="0" fillId="0" borderId="2" xfId="0" applyBorder="1" applyAlignment="1">
      <alignment horizontal="center"/>
    </xf>
    <xf numFmtId="0" fontId="0" fillId="0" borderId="2" xfId="0" applyBorder="1"/>
    <xf numFmtId="0" fontId="0" fillId="0" borderId="0" xfId="0" applyFill="1" applyBorder="1" applyAlignment="1">
      <alignment horizontal="left"/>
    </xf>
    <xf numFmtId="0" fontId="2" fillId="0" borderId="0" xfId="0" applyFont="1" applyBorder="1" applyAlignment="1">
      <alignment horizontal="center"/>
    </xf>
    <xf numFmtId="0" fontId="0" fillId="0" borderId="0" xfId="0" applyBorder="1"/>
    <xf numFmtId="0" fontId="6" fillId="0" borderId="0" xfId="0" applyFont="1"/>
    <xf numFmtId="0" fontId="2" fillId="0" borderId="0" xfId="0" applyFont="1"/>
    <xf numFmtId="0" fontId="7" fillId="0" borderId="0" xfId="0" applyFont="1"/>
    <xf numFmtId="0" fontId="2" fillId="0" borderId="0" xfId="0" applyFont="1" applyBorder="1" applyAlignment="1">
      <alignment horizontal="right"/>
    </xf>
    <xf numFmtId="0" fontId="7" fillId="0" borderId="2" xfId="0" applyFont="1" applyBorder="1" applyAlignment="1">
      <alignment horizontal="center" vertical="top" wrapText="1"/>
    </xf>
    <xf numFmtId="0" fontId="7" fillId="0" borderId="2" xfId="0" applyFont="1" applyBorder="1" applyAlignment="1">
      <alignment horizontal="center"/>
    </xf>
    <xf numFmtId="0" fontId="7" fillId="0" borderId="2" xfId="0" applyFont="1" applyBorder="1"/>
    <xf numFmtId="0" fontId="7" fillId="0" borderId="2" xfId="0" quotePrefix="1" applyFont="1" applyBorder="1" applyAlignment="1">
      <alignment horizontal="center"/>
    </xf>
    <xf numFmtId="0" fontId="7" fillId="0" borderId="0" xfId="0" applyFont="1" applyFill="1" applyBorder="1" applyAlignment="1">
      <alignment horizontal="left"/>
    </xf>
    <xf numFmtId="0" fontId="7" fillId="0" borderId="0" xfId="0" applyFont="1" applyBorder="1"/>
    <xf numFmtId="0" fontId="9" fillId="0" borderId="0" xfId="0" applyFont="1" applyAlignment="1">
      <alignment horizontal="center"/>
    </xf>
    <xf numFmtId="0" fontId="9" fillId="0" borderId="0" xfId="0" applyFont="1" applyBorder="1" applyAlignment="1">
      <alignment horizontal="center"/>
    </xf>
    <xf numFmtId="0" fontId="7" fillId="0" borderId="0" xfId="0" applyFont="1" applyBorder="1" applyAlignment="1">
      <alignment horizontal="left"/>
    </xf>
    <xf numFmtId="0" fontId="2" fillId="0" borderId="6" xfId="0" applyFont="1" applyFill="1" applyBorder="1" applyAlignment="1">
      <alignment horizontal="center" vertical="top" wrapText="1"/>
    </xf>
    <xf numFmtId="0" fontId="2" fillId="0" borderId="2" xfId="0" applyFont="1" applyFill="1" applyBorder="1" applyAlignment="1">
      <alignment horizontal="center" vertical="top" wrapText="1"/>
    </xf>
    <xf numFmtId="0" fontId="7" fillId="0" borderId="5" xfId="0" applyFont="1" applyBorder="1"/>
    <xf numFmtId="0" fontId="7" fillId="0" borderId="6" xfId="0" applyFont="1" applyBorder="1"/>
    <xf numFmtId="0" fontId="2" fillId="0" borderId="2" xfId="0" applyFont="1" applyBorder="1"/>
    <xf numFmtId="0" fontId="2" fillId="0" borderId="0" xfId="0" applyFont="1" applyBorder="1"/>
    <xf numFmtId="0" fontId="2" fillId="0" borderId="0" xfId="0" applyFont="1" applyAlignment="1">
      <alignment horizontal="left"/>
    </xf>
    <xf numFmtId="0" fontId="2" fillId="0" borderId="0" xfId="0" applyFont="1" applyAlignment="1">
      <alignment horizontal="right"/>
    </xf>
    <xf numFmtId="0" fontId="2" fillId="0" borderId="1" xfId="0" applyFont="1" applyFill="1" applyBorder="1" applyAlignment="1">
      <alignment horizontal="center" vertical="top" wrapText="1"/>
    </xf>
    <xf numFmtId="0" fontId="7" fillId="0" borderId="0" xfId="0" applyFont="1" applyBorder="1" applyAlignment="1">
      <alignment vertical="top"/>
    </xf>
    <xf numFmtId="0" fontId="2" fillId="0" borderId="0" xfId="0" applyFont="1" applyAlignment="1"/>
    <xf numFmtId="0" fontId="7" fillId="0" borderId="0" xfId="0" applyFont="1" applyAlignment="1">
      <alignment vertical="top" wrapText="1"/>
    </xf>
    <xf numFmtId="0" fontId="7" fillId="0" borderId="2" xfId="0" applyFont="1" applyBorder="1" applyAlignment="1">
      <alignment vertical="top" wrapText="1"/>
    </xf>
    <xf numFmtId="0" fontId="2" fillId="0" borderId="2" xfId="0" applyFont="1" applyBorder="1" applyAlignment="1">
      <alignment vertical="top" wrapText="1"/>
    </xf>
    <xf numFmtId="0" fontId="6" fillId="0" borderId="0" xfId="0" applyFont="1" applyAlignment="1">
      <alignment horizontal="center"/>
    </xf>
    <xf numFmtId="0" fontId="3" fillId="0" borderId="0" xfId="0" applyFont="1" applyAlignment="1">
      <alignment horizontal="right"/>
    </xf>
    <xf numFmtId="0" fontId="7" fillId="0" borderId="0" xfId="0" applyFont="1" applyBorder="1" applyAlignment="1">
      <alignment horizontal="left" wrapText="1"/>
    </xf>
    <xf numFmtId="0" fontId="3" fillId="0" borderId="0" xfId="0" applyFont="1" applyAlignment="1"/>
    <xf numFmtId="0" fontId="11" fillId="0" borderId="0" xfId="0" applyFont="1" applyAlignment="1"/>
    <xf numFmtId="0" fontId="12" fillId="0" borderId="0" xfId="0" applyFont="1" applyAlignment="1"/>
    <xf numFmtId="0" fontId="5" fillId="0" borderId="0" xfId="0" applyFont="1" applyAlignment="1">
      <alignment horizontal="center" wrapText="1"/>
    </xf>
    <xf numFmtId="0" fontId="5" fillId="0" borderId="0" xfId="0" applyFont="1" applyAlignment="1">
      <alignment horizontal="center"/>
    </xf>
    <xf numFmtId="0" fontId="14" fillId="0" borderId="0" xfId="0" applyFont="1" applyAlignment="1">
      <alignment horizontal="right"/>
    </xf>
    <xf numFmtId="0" fontId="13" fillId="0" borderId="0" xfId="0" applyFont="1"/>
    <xf numFmtId="0" fontId="15" fillId="0" borderId="2" xfId="0" applyFont="1" applyBorder="1" applyAlignment="1">
      <alignment horizontal="center"/>
    </xf>
    <xf numFmtId="0" fontId="15" fillId="0" borderId="2" xfId="0" applyFont="1" applyBorder="1" applyAlignment="1">
      <alignment horizontal="center" vertical="top" wrapText="1"/>
    </xf>
    <xf numFmtId="0" fontId="13" fillId="0" borderId="2" xfId="0" applyFont="1" applyBorder="1" applyAlignment="1">
      <alignment horizontal="center"/>
    </xf>
    <xf numFmtId="0" fontId="15" fillId="0" borderId="0" xfId="0" applyFont="1"/>
    <xf numFmtId="0" fontId="13" fillId="0" borderId="0" xfId="0" applyFont="1" applyBorder="1"/>
    <xf numFmtId="0" fontId="13" fillId="0" borderId="0" xfId="0" applyFont="1" applyAlignment="1">
      <alignment horizontal="center" vertical="top" wrapText="1"/>
    </xf>
    <xf numFmtId="0" fontId="13" fillId="0" borderId="0" xfId="0" applyFont="1" applyAlignment="1">
      <alignment vertical="top" wrapText="1"/>
    </xf>
    <xf numFmtId="0" fontId="13" fillId="0" borderId="2" xfId="0" applyFont="1" applyBorder="1" applyAlignment="1">
      <alignment horizontal="center" vertical="top" wrapText="1"/>
    </xf>
    <xf numFmtId="0" fontId="13" fillId="0" borderId="2" xfId="0" applyFont="1" applyBorder="1" applyAlignment="1">
      <alignment vertical="top" wrapText="1"/>
    </xf>
    <xf numFmtId="0" fontId="15" fillId="0" borderId="2" xfId="0" applyFont="1" applyFill="1" applyBorder="1" applyAlignment="1">
      <alignment vertical="top" wrapText="1"/>
    </xf>
    <xf numFmtId="0" fontId="13" fillId="0" borderId="0" xfId="0" applyFont="1" applyBorder="1" applyAlignment="1">
      <alignment vertical="top" wrapText="1"/>
    </xf>
    <xf numFmtId="0" fontId="15" fillId="0" borderId="0" xfId="0" applyFont="1" applyFill="1" applyBorder="1" applyAlignment="1">
      <alignment vertical="top" wrapText="1"/>
    </xf>
    <xf numFmtId="0" fontId="13" fillId="0" borderId="0" xfId="0" applyFont="1" applyBorder="1" applyAlignment="1">
      <alignment horizontal="center" vertical="top" wrapText="1"/>
    </xf>
    <xf numFmtId="0" fontId="16" fillId="0" borderId="0" xfId="0" applyFont="1" applyAlignment="1">
      <alignment horizontal="center" vertical="top" wrapText="1"/>
    </xf>
    <xf numFmtId="0" fontId="10" fillId="0" borderId="2" xfId="0" applyFont="1" applyBorder="1" applyAlignment="1">
      <alignment horizontal="center" vertical="top" wrapText="1"/>
    </xf>
    <xf numFmtId="0" fontId="10" fillId="0" borderId="0" xfId="0" applyFont="1"/>
    <xf numFmtId="0" fontId="17" fillId="0" borderId="2" xfId="0" applyFont="1" applyBorder="1" applyAlignment="1">
      <alignment horizontal="center" vertical="top" wrapText="1"/>
    </xf>
    <xf numFmtId="0" fontId="17" fillId="0" borderId="2" xfId="0" applyFont="1" applyBorder="1" applyAlignment="1">
      <alignment horizontal="center" vertical="top"/>
    </xf>
    <xf numFmtId="0" fontId="2" fillId="0" borderId="2" xfId="0" applyFont="1" applyBorder="1" applyAlignment="1">
      <alignment horizontal="center" vertical="top"/>
    </xf>
    <xf numFmtId="0" fontId="17" fillId="0" borderId="0" xfId="0" applyFont="1"/>
    <xf numFmtId="0" fontId="17" fillId="0" borderId="2" xfId="0" quotePrefix="1" applyFont="1" applyBorder="1" applyAlignment="1">
      <alignment horizontal="center" vertical="top" wrapText="1"/>
    </xf>
    <xf numFmtId="0" fontId="15" fillId="0" borderId="2" xfId="0" applyFont="1" applyBorder="1" applyAlignment="1">
      <alignment horizontal="center" wrapText="1"/>
    </xf>
    <xf numFmtId="0" fontId="7" fillId="0" borderId="0" xfId="0" quotePrefix="1" applyFont="1" applyBorder="1" applyAlignment="1">
      <alignment horizontal="center"/>
    </xf>
    <xf numFmtId="0" fontId="19" fillId="0" borderId="0" xfId="1" applyFont="1"/>
    <xf numFmtId="0" fontId="20" fillId="0" borderId="2" xfId="1" applyFont="1" applyBorder="1" applyAlignment="1">
      <alignment horizontal="center" vertical="top" wrapText="1"/>
    </xf>
    <xf numFmtId="0" fontId="47" fillId="0" borderId="0" xfId="1"/>
    <xf numFmtId="0" fontId="47" fillId="0" borderId="0" xfId="1" applyAlignment="1">
      <alignment horizontal="left"/>
    </xf>
    <xf numFmtId="0" fontId="21" fillId="0" borderId="0" xfId="1" applyFont="1" applyAlignment="1">
      <alignment horizontal="left"/>
    </xf>
    <xf numFmtId="0" fontId="47" fillId="0" borderId="7" xfId="1" applyBorder="1" applyAlignment="1">
      <alignment horizontal="center"/>
    </xf>
    <xf numFmtId="0" fontId="18" fillId="0" borderId="0" xfId="1" applyFont="1"/>
    <xf numFmtId="0" fontId="18" fillId="0" borderId="0" xfId="1" applyFont="1" applyAlignment="1">
      <alignment horizontal="center"/>
    </xf>
    <xf numFmtId="49" fontId="19" fillId="0" borderId="2" xfId="1" applyNumberFormat="1" applyFont="1" applyBorder="1" applyAlignment="1">
      <alignment vertical="top" wrapText="1"/>
    </xf>
    <xf numFmtId="0" fontId="47" fillId="0" borderId="2" xfId="1" applyBorder="1"/>
    <xf numFmtId="0" fontId="19" fillId="0" borderId="2" xfId="1" applyFont="1" applyBorder="1" applyAlignment="1">
      <alignment vertical="top" wrapText="1"/>
    </xf>
    <xf numFmtId="0" fontId="47" fillId="0" borderId="0" xfId="1" applyBorder="1"/>
    <xf numFmtId="0" fontId="2" fillId="0" borderId="0" xfId="0" applyFont="1" applyAlignment="1">
      <alignment horizontal="left" vertical="top" wrapText="1"/>
    </xf>
    <xf numFmtId="0" fontId="2" fillId="0" borderId="0" xfId="0" applyFont="1" applyAlignment="1">
      <alignment vertical="top" wrapText="1"/>
    </xf>
    <xf numFmtId="0" fontId="22" fillId="0" borderId="3" xfId="1" applyFont="1" applyBorder="1" applyAlignment="1">
      <alignment horizontal="center" vertical="top" wrapText="1"/>
    </xf>
    <xf numFmtId="0" fontId="22" fillId="0" borderId="2" xfId="1" applyFont="1" applyBorder="1" applyAlignment="1">
      <alignment horizontal="center" vertical="top" wrapText="1"/>
    </xf>
    <xf numFmtId="0" fontId="18" fillId="0" borderId="0" xfId="1" applyFont="1" applyBorder="1" applyAlignment="1">
      <alignment horizontal="left"/>
    </xf>
    <xf numFmtId="0" fontId="7" fillId="0" borderId="0" xfId="3"/>
    <xf numFmtId="0" fontId="12" fillId="0" borderId="0" xfId="3" applyFont="1" applyAlignment="1">
      <alignment horizontal="center"/>
    </xf>
    <xf numFmtId="0" fontId="5" fillId="0" borderId="0" xfId="3" applyFont="1" applyAlignment="1">
      <alignment horizontal="center"/>
    </xf>
    <xf numFmtId="0" fontId="4" fillId="0" borderId="0" xfId="3" applyFont="1"/>
    <xf numFmtId="0" fontId="2" fillId="0" borderId="2" xfId="3" applyFont="1" applyBorder="1" applyAlignment="1">
      <alignment horizontal="center"/>
    </xf>
    <xf numFmtId="0" fontId="2" fillId="0" borderId="2" xfId="3" applyFont="1" applyBorder="1" applyAlignment="1">
      <alignment horizontal="center" vertical="top" wrapText="1"/>
    </xf>
    <xf numFmtId="0" fontId="2" fillId="0" borderId="4" xfId="3" applyFont="1" applyBorder="1" applyAlignment="1">
      <alignment horizontal="center" vertical="top" wrapText="1"/>
    </xf>
    <xf numFmtId="0" fontId="7" fillId="0" borderId="2" xfId="3" applyBorder="1" applyAlignment="1">
      <alignment horizontal="center"/>
    </xf>
    <xf numFmtId="0" fontId="7" fillId="0" borderId="2" xfId="3" applyBorder="1"/>
    <xf numFmtId="0" fontId="7" fillId="0" borderId="4" xfId="3" applyBorder="1"/>
    <xf numFmtId="0" fontId="7" fillId="0" borderId="0" xfId="3" applyFill="1" applyBorder="1" applyAlignment="1">
      <alignment horizontal="left"/>
    </xf>
    <xf numFmtId="0" fontId="2" fillId="0" borderId="0" xfId="3" applyFont="1" applyBorder="1" applyAlignment="1">
      <alignment horizontal="center"/>
    </xf>
    <xf numFmtId="0" fontId="7" fillId="0" borderId="0" xfId="3" applyBorder="1"/>
    <xf numFmtId="0" fontId="6" fillId="0" borderId="0" xfId="3" applyFont="1"/>
    <xf numFmtId="0" fontId="2" fillId="0" borderId="0" xfId="3" applyFont="1"/>
    <xf numFmtId="0" fontId="3" fillId="0" borderId="0" xfId="3" applyFont="1" applyAlignment="1"/>
    <xf numFmtId="0" fontId="17" fillId="0" borderId="7" xfId="0" applyFont="1" applyBorder="1" applyAlignment="1"/>
    <xf numFmtId="0" fontId="2" fillId="0" borderId="6" xfId="0" applyFont="1" applyBorder="1" applyAlignment="1">
      <alignment horizontal="center" vertical="top" wrapText="1"/>
    </xf>
    <xf numFmtId="0" fontId="0" fillId="0" borderId="0" xfId="0" applyAlignment="1">
      <alignment horizontal="left"/>
    </xf>
    <xf numFmtId="0" fontId="3" fillId="0" borderId="0" xfId="0" applyFont="1" applyAlignment="1">
      <alignment horizontal="center"/>
    </xf>
    <xf numFmtId="0" fontId="7" fillId="0" borderId="8" xfId="0" applyFont="1" applyBorder="1"/>
    <xf numFmtId="0" fontId="2" fillId="0" borderId="9" xfId="0" applyFont="1" applyFill="1" applyBorder="1" applyAlignment="1">
      <alignment horizontal="center" vertical="top" wrapText="1"/>
    </xf>
    <xf numFmtId="0" fontId="7" fillId="0" borderId="2" xfId="0" applyFont="1" applyBorder="1" applyAlignment="1">
      <alignment horizontal="center" vertical="center" wrapText="1"/>
    </xf>
    <xf numFmtId="0" fontId="6" fillId="0" borderId="0" xfId="0" applyFont="1" applyAlignment="1"/>
    <xf numFmtId="0" fontId="19" fillId="0" borderId="2" xfId="1" applyFont="1" applyBorder="1"/>
    <xf numFmtId="0" fontId="19" fillId="0" borderId="2" xfId="1" applyFont="1" applyBorder="1" applyAlignment="1"/>
    <xf numFmtId="0" fontId="19" fillId="0" borderId="0" xfId="1" applyFont="1" applyBorder="1"/>
    <xf numFmtId="0" fontId="2" fillId="0" borderId="10" xfId="0" applyFont="1" applyFill="1" applyBorder="1" applyAlignment="1">
      <alignment horizontal="center" vertical="top" wrapText="1"/>
    </xf>
    <xf numFmtId="0" fontId="17" fillId="0" borderId="0" xfId="0" applyFont="1" applyBorder="1" applyAlignment="1"/>
    <xf numFmtId="0" fontId="5" fillId="0" borderId="0" xfId="0" applyFont="1" applyAlignment="1"/>
    <xf numFmtId="0" fontId="10" fillId="0" borderId="0" xfId="0" applyFont="1" applyBorder="1"/>
    <xf numFmtId="0" fontId="24" fillId="0" borderId="0" xfId="1" applyFont="1"/>
    <xf numFmtId="0" fontId="47" fillId="0" borderId="2" xfId="1" applyBorder="1" applyAlignment="1">
      <alignment horizontal="center"/>
    </xf>
    <xf numFmtId="0" fontId="13" fillId="0" borderId="0" xfId="0" applyFont="1" applyBorder="1" applyAlignment="1"/>
    <xf numFmtId="0" fontId="2" fillId="0" borderId="0" xfId="0" applyFont="1" applyBorder="1" applyAlignment="1">
      <alignment horizontal="center" vertical="top"/>
    </xf>
    <xf numFmtId="0" fontId="2" fillId="0" borderId="0" xfId="0" applyFont="1" applyBorder="1" applyAlignment="1">
      <alignment horizontal="center" vertical="top" wrapText="1"/>
    </xf>
    <xf numFmtId="0" fontId="2" fillId="0" borderId="0" xfId="3" applyFont="1" applyBorder="1"/>
    <xf numFmtId="0" fontId="18" fillId="0" borderId="0" xfId="1" applyFont="1" applyBorder="1" applyAlignment="1">
      <alignment horizontal="center"/>
    </xf>
    <xf numFmtId="0" fontId="6" fillId="0" borderId="0" xfId="0" applyFont="1" applyBorder="1"/>
    <xf numFmtId="0" fontId="20" fillId="0" borderId="3" xfId="1" applyFont="1" applyBorder="1" applyAlignment="1">
      <alignment horizontal="center" vertical="top" wrapText="1"/>
    </xf>
    <xf numFmtId="0" fontId="6" fillId="0" borderId="2" xfId="0" applyFont="1" applyBorder="1"/>
    <xf numFmtId="0" fontId="2" fillId="0" borderId="0" xfId="0" applyFont="1" applyAlignment="1">
      <alignment horizontal="right" vertical="top" wrapText="1"/>
    </xf>
    <xf numFmtId="0" fontId="2" fillId="0" borderId="0" xfId="0" applyFont="1" applyAlignment="1">
      <alignment horizontal="center" vertical="top" wrapText="1"/>
    </xf>
    <xf numFmtId="0" fontId="11" fillId="0" borderId="0" xfId="0" applyFont="1" applyAlignment="1">
      <alignment horizontal="center"/>
    </xf>
    <xf numFmtId="0" fontId="17" fillId="0" borderId="7" xfId="0" applyFont="1" applyBorder="1" applyAlignment="1">
      <alignment horizontal="center"/>
    </xf>
    <xf numFmtId="0" fontId="7" fillId="0" borderId="0" xfId="0" applyFont="1" applyAlignment="1">
      <alignment horizontal="center"/>
    </xf>
    <xf numFmtId="0" fontId="6" fillId="0" borderId="0" xfId="3" applyFont="1" applyAlignment="1">
      <alignment horizontal="center"/>
    </xf>
    <xf numFmtId="0" fontId="18" fillId="0" borderId="2" xfId="1" applyFont="1" applyBorder="1" applyAlignment="1">
      <alignment horizontal="center"/>
    </xf>
    <xf numFmtId="0" fontId="18" fillId="0" borderId="0" xfId="1" applyFont="1" applyAlignment="1">
      <alignment horizontal="center" vertical="top" wrapText="1"/>
    </xf>
    <xf numFmtId="0" fontId="18" fillId="0" borderId="2" xfId="1" applyFont="1" applyBorder="1" applyAlignment="1">
      <alignment horizontal="center" vertical="top" wrapText="1"/>
    </xf>
    <xf numFmtId="0" fontId="11" fillId="0" borderId="0" xfId="3" applyFont="1" applyAlignment="1"/>
    <xf numFmtId="0" fontId="17" fillId="0" borderId="0" xfId="0" applyFont="1" applyBorder="1" applyAlignment="1">
      <alignment horizontal="center"/>
    </xf>
    <xf numFmtId="0" fontId="6" fillId="0" borderId="7" xfId="0" applyFont="1" applyBorder="1" applyAlignment="1"/>
    <xf numFmtId="0" fontId="2" fillId="0" borderId="10" xfId="3" applyFont="1" applyFill="1" applyBorder="1" applyAlignment="1">
      <alignment horizontal="center" vertical="top" wrapText="1"/>
    </xf>
    <xf numFmtId="0" fontId="7" fillId="0" borderId="0" xfId="3" applyAlignment="1">
      <alignment horizontal="left"/>
    </xf>
    <xf numFmtId="0" fontId="6" fillId="0" borderId="0" xfId="3" applyFont="1" applyAlignment="1">
      <alignment vertical="top" wrapText="1"/>
    </xf>
    <xf numFmtId="0" fontId="14" fillId="0" borderId="0" xfId="0" applyFont="1" applyAlignment="1">
      <alignment horizontal="left"/>
    </xf>
    <xf numFmtId="0" fontId="2" fillId="0" borderId="8" xfId="0" applyFont="1" applyBorder="1" applyAlignment="1">
      <alignment horizontal="center" vertical="top" wrapText="1"/>
    </xf>
    <xf numFmtId="0" fontId="7" fillId="0" borderId="0" xfId="1" applyFont="1"/>
    <xf numFmtId="0" fontId="5" fillId="0" borderId="0" xfId="1" applyFont="1" applyAlignment="1">
      <alignment horizontal="center"/>
    </xf>
    <xf numFmtId="0" fontId="2" fillId="0" borderId="2" xfId="1" applyFont="1" applyBorder="1" applyAlignment="1">
      <alignment horizontal="center" vertical="top" wrapText="1"/>
    </xf>
    <xf numFmtId="0" fontId="7" fillId="0" borderId="2" xfId="1" applyFont="1" applyBorder="1"/>
    <xf numFmtId="0" fontId="2" fillId="0" borderId="2" xfId="1" applyFont="1" applyBorder="1"/>
    <xf numFmtId="0" fontId="7" fillId="0" borderId="2" xfId="1" applyFont="1" applyBorder="1" applyAlignment="1">
      <alignment horizontal="center"/>
    </xf>
    <xf numFmtId="0" fontId="17" fillId="0" borderId="2" xfId="1" applyFont="1" applyBorder="1" applyAlignment="1">
      <alignment horizontal="center"/>
    </xf>
    <xf numFmtId="0" fontId="17" fillId="0" borderId="2" xfId="0" applyFont="1" applyBorder="1" applyAlignment="1">
      <alignment horizontal="center"/>
    </xf>
    <xf numFmtId="0" fontId="25" fillId="0" borderId="2" xfId="0" applyFont="1" applyBorder="1" applyAlignment="1">
      <alignment horizontal="center" vertical="top" wrapText="1"/>
    </xf>
    <xf numFmtId="0" fontId="26" fillId="0" borderId="0" xfId="0" applyFont="1" applyAlignment="1">
      <alignment vertical="top" wrapText="1"/>
    </xf>
    <xf numFmtId="0" fontId="7" fillId="0" borderId="2" xfId="0" applyFont="1" applyBorder="1" applyAlignment="1">
      <alignment wrapText="1"/>
    </xf>
    <xf numFmtId="0" fontId="27" fillId="0" borderId="3" xfId="1" applyFont="1" applyBorder="1" applyAlignment="1">
      <alignment horizontal="center" vertical="top" wrapText="1"/>
    </xf>
    <xf numFmtId="0" fontId="24" fillId="0" borderId="0" xfId="1" applyFont="1" applyAlignment="1">
      <alignment horizontal="center"/>
    </xf>
    <xf numFmtId="0" fontId="28" fillId="0" borderId="10" xfId="1" applyFont="1" applyBorder="1" applyAlignment="1">
      <alignment horizontal="center" wrapText="1"/>
    </xf>
    <xf numFmtId="0" fontId="28" fillId="0" borderId="1" xfId="1" applyFont="1" applyBorder="1" applyAlignment="1">
      <alignment horizontal="center"/>
    </xf>
    <xf numFmtId="0" fontId="2" fillId="0" borderId="11" xfId="3" applyFont="1" applyFill="1" applyBorder="1" applyAlignment="1">
      <alignment horizontal="center" vertical="top" wrapText="1"/>
    </xf>
    <xf numFmtId="0" fontId="7" fillId="0" borderId="5" xfId="3" applyBorder="1"/>
    <xf numFmtId="0" fontId="7" fillId="0" borderId="2" xfId="0" applyFont="1" applyBorder="1" applyAlignment="1">
      <alignment horizontal="center" vertical="center"/>
    </xf>
    <xf numFmtId="0" fontId="2" fillId="0" borderId="0" xfId="0" applyFont="1" applyBorder="1" applyAlignment="1"/>
    <xf numFmtId="0" fontId="15" fillId="0" borderId="0" xfId="0" applyFont="1" applyAlignment="1">
      <alignment horizontal="right" vertical="top" wrapText="1"/>
    </xf>
    <xf numFmtId="0" fontId="0" fillId="0" borderId="0" xfId="0" applyAlignment="1">
      <alignment horizontal="center"/>
    </xf>
    <xf numFmtId="0" fontId="6" fillId="0" borderId="0" xfId="0" applyFont="1" applyBorder="1" applyAlignment="1"/>
    <xf numFmtId="0" fontId="22" fillId="0" borderId="5" xfId="1" applyFont="1" applyBorder="1" applyAlignment="1">
      <alignment horizontal="center" vertical="top" wrapText="1"/>
    </xf>
    <xf numFmtId="0" fontId="15" fillId="0" borderId="0" xfId="0" applyFont="1" applyAlignment="1">
      <alignment horizontal="center"/>
    </xf>
    <xf numFmtId="0" fontId="30" fillId="0" borderId="0" xfId="1" applyFont="1" applyAlignment="1">
      <alignment horizontal="center"/>
    </xf>
    <xf numFmtId="0" fontId="7" fillId="0" borderId="0" xfId="3" applyFont="1"/>
    <xf numFmtId="0" fontId="2" fillId="0" borderId="2" xfId="1" applyFont="1" applyBorder="1" applyAlignment="1">
      <alignment horizontal="center"/>
    </xf>
    <xf numFmtId="0" fontId="2" fillId="0" borderId="2" xfId="0" applyFont="1" applyBorder="1" applyAlignment="1">
      <alignment horizontal="center" vertical="center"/>
    </xf>
    <xf numFmtId="0" fontId="2" fillId="0" borderId="3" xfId="0" applyFont="1" applyBorder="1" applyAlignment="1">
      <alignment vertical="top"/>
    </xf>
    <xf numFmtId="0" fontId="17" fillId="0" borderId="2" xfId="3" applyFont="1" applyBorder="1" applyAlignment="1">
      <alignment horizontal="center" wrapText="1"/>
    </xf>
    <xf numFmtId="0" fontId="17" fillId="0" borderId="0" xfId="0" applyFont="1" applyAlignment="1">
      <alignment horizontal="center" vertical="top" wrapText="1"/>
    </xf>
    <xf numFmtId="0" fontId="2" fillId="0" borderId="2" xfId="3" applyFont="1" applyBorder="1" applyAlignment="1">
      <alignment horizontal="left" vertical="center" wrapText="1"/>
    </xf>
    <xf numFmtId="0" fontId="2" fillId="0" borderId="2" xfId="3" applyFont="1" applyBorder="1" applyAlignment="1">
      <alignment horizontal="left" vertical="center"/>
    </xf>
    <xf numFmtId="0" fontId="8" fillId="0" borderId="2" xfId="3" applyFont="1" applyBorder="1" applyAlignment="1">
      <alignment horizontal="left" vertical="center" wrapText="1"/>
    </xf>
    <xf numFmtId="0" fontId="7" fillId="0" borderId="0" xfId="4"/>
    <xf numFmtId="0" fontId="6" fillId="0" borderId="0" xfId="4" applyFont="1" applyAlignment="1"/>
    <xf numFmtId="0" fontId="12" fillId="0" borderId="0" xfId="4" applyFont="1" applyAlignment="1"/>
    <xf numFmtId="0" fontId="4" fillId="0" borderId="0" xfId="4" applyFont="1"/>
    <xf numFmtId="0" fontId="17" fillId="0" borderId="2" xfId="4" applyFont="1" applyBorder="1" applyAlignment="1">
      <alignment horizontal="center" vertical="top" wrapText="1"/>
    </xf>
    <xf numFmtId="0" fontId="17" fillId="0" borderId="0" xfId="4" applyFont="1"/>
    <xf numFmtId="0" fontId="17" fillId="0" borderId="2" xfId="4" applyFont="1" applyBorder="1"/>
    <xf numFmtId="0" fontId="17" fillId="0" borderId="0" xfId="4" applyFont="1" applyBorder="1"/>
    <xf numFmtId="0" fontId="17" fillId="0" borderId="5" xfId="4" applyFont="1" applyBorder="1" applyAlignment="1">
      <alignment horizontal="center" vertical="top" wrapText="1"/>
    </xf>
    <xf numFmtId="0" fontId="17" fillId="0" borderId="9" xfId="4" applyFont="1" applyBorder="1" applyAlignment="1">
      <alignment horizontal="center" vertical="top" wrapText="1"/>
    </xf>
    <xf numFmtId="0" fontId="17" fillId="0" borderId="6" xfId="4" applyFont="1" applyBorder="1" applyAlignment="1">
      <alignment horizontal="center" vertical="top" wrapText="1"/>
    </xf>
    <xf numFmtId="0" fontId="2" fillId="0" borderId="0" xfId="4" applyFont="1"/>
    <xf numFmtId="0" fontId="17" fillId="0" borderId="2" xfId="4" applyFont="1" applyBorder="1" applyAlignment="1">
      <alignment horizontal="center"/>
    </xf>
    <xf numFmtId="0" fontId="2" fillId="0" borderId="2" xfId="4" applyFont="1" applyBorder="1"/>
    <xf numFmtId="0" fontId="2" fillId="0" borderId="2" xfId="4" applyFont="1" applyBorder="1" applyAlignment="1">
      <alignment horizontal="center"/>
    </xf>
    <xf numFmtId="0" fontId="2" fillId="0" borderId="2" xfId="4" applyFont="1" applyBorder="1" applyAlignment="1">
      <alignment horizontal="left"/>
    </xf>
    <xf numFmtId="0" fontId="2" fillId="0" borderId="2" xfId="4" applyFont="1" applyBorder="1" applyAlignment="1">
      <alignment horizontal="left" wrapText="1"/>
    </xf>
    <xf numFmtId="0" fontId="7" fillId="0" borderId="0" xfId="4" applyFill="1" applyBorder="1" applyAlignment="1">
      <alignment horizontal="left"/>
    </xf>
    <xf numFmtId="0" fontId="7" fillId="0" borderId="0" xfId="4" applyAlignment="1">
      <alignment horizontal="left"/>
    </xf>
    <xf numFmtId="0" fontId="6" fillId="0" borderId="0" xfId="4" applyFont="1"/>
    <xf numFmtId="0" fontId="7" fillId="0" borderId="0" xfId="5"/>
    <xf numFmtId="0" fontId="3" fillId="0" borderId="0" xfId="5" applyFont="1" applyAlignment="1">
      <alignment horizontal="right"/>
    </xf>
    <xf numFmtId="0" fontId="4" fillId="0" borderId="0" xfId="5" applyFont="1" applyAlignment="1">
      <alignment horizontal="right"/>
    </xf>
    <xf numFmtId="0" fontId="15" fillId="0" borderId="2" xfId="5" applyFont="1" applyBorder="1" applyAlignment="1">
      <alignment horizontal="center" vertical="top" wrapText="1"/>
    </xf>
    <xf numFmtId="0" fontId="15" fillId="0" borderId="2" xfId="5" applyFont="1" applyBorder="1" applyAlignment="1">
      <alignment horizontal="center" vertical="center" wrapText="1"/>
    </xf>
    <xf numFmtId="0" fontId="2" fillId="0" borderId="2" xfId="5" applyFont="1" applyBorder="1" applyAlignment="1">
      <alignment horizontal="center" vertical="center"/>
    </xf>
    <xf numFmtId="0" fontId="13" fillId="0" borderId="2" xfId="5" applyFont="1" applyBorder="1" applyAlignment="1">
      <alignment horizontal="left" vertical="top" wrapText="1"/>
    </xf>
    <xf numFmtId="0" fontId="13" fillId="0" borderId="0" xfId="5" applyFont="1" applyAlignment="1">
      <alignment horizontal="left"/>
    </xf>
    <xf numFmtId="0" fontId="49" fillId="0" borderId="0" xfId="0" applyFont="1" applyAlignment="1">
      <alignment horizontal="center"/>
    </xf>
    <xf numFmtId="0" fontId="33" fillId="0" borderId="0" xfId="0" applyFont="1" applyAlignment="1">
      <alignment horizontal="center"/>
    </xf>
    <xf numFmtId="0" fontId="34" fillId="0" borderId="0" xfId="0" applyFont="1"/>
    <xf numFmtId="0" fontId="35" fillId="0" borderId="0" xfId="0" applyFont="1" applyBorder="1" applyAlignment="1"/>
    <xf numFmtId="0" fontId="35" fillId="0" borderId="1" xfId="0" applyFont="1" applyBorder="1" applyAlignment="1">
      <alignment vertical="top" wrapText="1"/>
    </xf>
    <xf numFmtId="0" fontId="35" fillId="3" borderId="1" xfId="0" applyFont="1" applyFill="1" applyBorder="1" applyAlignment="1">
      <alignment vertical="center" wrapText="1"/>
    </xf>
    <xf numFmtId="0" fontId="36" fillId="0" borderId="2" xfId="0" quotePrefix="1" applyFont="1" applyBorder="1" applyAlignment="1">
      <alignment horizontal="center" vertical="top" wrapText="1"/>
    </xf>
    <xf numFmtId="0" fontId="50" fillId="0" borderId="0" xfId="0" applyFont="1"/>
    <xf numFmtId="0" fontId="2" fillId="0" borderId="0" xfId="1" applyFont="1"/>
    <xf numFmtId="0" fontId="2" fillId="0" borderId="0" xfId="1" applyFont="1" applyAlignment="1">
      <alignment horizontal="center" vertical="top" wrapText="1"/>
    </xf>
    <xf numFmtId="0" fontId="2" fillId="0" borderId="0" xfId="1" applyFont="1" applyAlignment="1">
      <alignment horizontal="center"/>
    </xf>
    <xf numFmtId="0" fontId="17" fillId="0" borderId="0" xfId="1" applyFont="1" applyAlignment="1">
      <alignment horizontal="left"/>
    </xf>
    <xf numFmtId="0" fontId="6" fillId="0" borderId="0" xfId="1" applyFont="1"/>
    <xf numFmtId="0" fontId="2" fillId="0" borderId="0" xfId="1" applyFont="1" applyAlignment="1"/>
    <xf numFmtId="0" fontId="2" fillId="0" borderId="0" xfId="1" applyFont="1" applyBorder="1" applyAlignment="1"/>
    <xf numFmtId="0" fontId="2" fillId="0" borderId="0" xfId="1" applyFont="1" applyBorder="1"/>
    <xf numFmtId="0" fontId="2" fillId="0" borderId="0" xfId="1" applyFont="1" applyBorder="1" applyAlignment="1">
      <alignment horizontal="center" vertical="top" wrapText="1"/>
    </xf>
    <xf numFmtId="0" fontId="15" fillId="0" borderId="0" xfId="1" applyFont="1" applyBorder="1" applyAlignment="1">
      <alignment horizontal="left"/>
    </xf>
    <xf numFmtId="0" fontId="36" fillId="0" borderId="2" xfId="0" applyFont="1" applyBorder="1" applyAlignment="1">
      <alignment horizontal="center" vertical="top" wrapText="1"/>
    </xf>
    <xf numFmtId="0" fontId="2" fillId="0" borderId="2" xfId="1" applyFont="1" applyBorder="1" applyAlignment="1"/>
    <xf numFmtId="0" fontId="13" fillId="0" borderId="0" xfId="1" applyFont="1" applyBorder="1" applyAlignment="1"/>
    <xf numFmtId="0" fontId="2" fillId="0" borderId="2" xfId="1" applyFont="1" applyBorder="1" applyAlignment="1">
      <alignment vertical="top" wrapText="1"/>
    </xf>
    <xf numFmtId="0" fontId="2" fillId="0" borderId="0" xfId="1" applyFont="1" applyAlignment="1">
      <alignment vertical="top" wrapText="1"/>
    </xf>
    <xf numFmtId="0" fontId="17" fillId="0" borderId="0" xfId="1" applyFont="1"/>
    <xf numFmtId="0" fontId="15" fillId="0" borderId="0" xfId="1" applyFont="1" applyBorder="1" applyAlignment="1">
      <alignment wrapText="1"/>
    </xf>
    <xf numFmtId="0" fontId="2" fillId="3" borderId="2" xfId="1" quotePrefix="1" applyFont="1" applyFill="1" applyBorder="1" applyAlignment="1">
      <alignment horizontal="center" vertical="center" wrapText="1"/>
    </xf>
    <xf numFmtId="0" fontId="2" fillId="0" borderId="0" xfId="1" applyFont="1" applyBorder="1" applyAlignment="1">
      <alignment horizontal="left" vertical="center"/>
    </xf>
    <xf numFmtId="0" fontId="2" fillId="0" borderId="2" xfId="1" applyFont="1" applyBorder="1" applyAlignment="1">
      <alignment horizontal="center" vertical="center"/>
    </xf>
    <xf numFmtId="0" fontId="2" fillId="0" borderId="2" xfId="1" applyFont="1" applyBorder="1" applyAlignment="1">
      <alignment horizontal="left" vertical="center"/>
    </xf>
    <xf numFmtId="0" fontId="2" fillId="0" borderId="0" xfId="1" applyFont="1" applyAlignment="1">
      <alignment horizontal="left" vertical="center"/>
    </xf>
    <xf numFmtId="0" fontId="32" fillId="0" borderId="0" xfId="0" applyFont="1" applyAlignment="1"/>
    <xf numFmtId="0" fontId="33" fillId="0" borderId="0" xfId="0" applyFont="1" applyAlignment="1"/>
    <xf numFmtId="0" fontId="36" fillId="0" borderId="0" xfId="0" applyFont="1" applyBorder="1" applyAlignment="1"/>
    <xf numFmtId="0" fontId="35" fillId="0" borderId="2" xfId="0" applyFont="1" applyBorder="1" applyAlignment="1">
      <alignment horizontal="center" vertical="top" wrapText="1"/>
    </xf>
    <xf numFmtId="0" fontId="52" fillId="0" borderId="2" xfId="0" applyFont="1" applyBorder="1" applyAlignment="1">
      <alignment vertical="top" wrapText="1"/>
    </xf>
    <xf numFmtId="0" fontId="49" fillId="0" borderId="2" xfId="0" applyFont="1" applyBorder="1" applyAlignment="1">
      <alignment horizontal="center"/>
    </xf>
    <xf numFmtId="0" fontId="53" fillId="0" borderId="2" xfId="0" applyFont="1" applyBorder="1" applyAlignment="1">
      <alignment horizontal="center" vertical="center" wrapText="1"/>
    </xf>
    <xf numFmtId="0" fontId="0" fillId="0" borderId="0" xfId="0" applyBorder="1" applyAlignment="1">
      <alignment horizontal="center"/>
    </xf>
    <xf numFmtId="0" fontId="55" fillId="0" borderId="0" xfId="0" applyFont="1" applyAlignment="1">
      <alignment horizontal="center"/>
    </xf>
    <xf numFmtId="0" fontId="57" fillId="0" borderId="2" xfId="0" applyFont="1" applyBorder="1" applyAlignment="1">
      <alignment vertical="top" wrapText="1"/>
    </xf>
    <xf numFmtId="0" fontId="57" fillId="0" borderId="2" xfId="0" applyFont="1" applyBorder="1" applyAlignment="1">
      <alignment horizontal="center" vertical="top" wrapText="1"/>
    </xf>
    <xf numFmtId="0" fontId="48" fillId="0" borderId="0" xfId="0" applyFont="1"/>
    <xf numFmtId="0" fontId="58" fillId="0" borderId="2" xfId="0" applyFont="1" applyBorder="1" applyAlignment="1">
      <alignment vertical="center" wrapText="1"/>
    </xf>
    <xf numFmtId="0" fontId="58" fillId="0" borderId="2" xfId="0" applyFont="1" applyBorder="1" applyAlignment="1">
      <alignment horizontal="left" vertical="center" wrapText="1" indent="2"/>
    </xf>
    <xf numFmtId="0" fontId="58" fillId="0" borderId="0" xfId="0" applyFont="1" applyBorder="1" applyAlignment="1">
      <alignment horizontal="left" vertical="center" wrapText="1" indent="2"/>
    </xf>
    <xf numFmtId="0" fontId="58" fillId="0" borderId="0" xfId="0" applyFont="1" applyBorder="1" applyAlignment="1">
      <alignment vertical="center" wrapText="1"/>
    </xf>
    <xf numFmtId="0" fontId="48" fillId="0" borderId="2" xfId="0" applyFont="1" applyBorder="1" applyAlignment="1">
      <alignment vertical="top" wrapText="1"/>
    </xf>
    <xf numFmtId="0" fontId="48" fillId="0" borderId="5" xfId="0" applyFont="1" applyBorder="1" applyAlignment="1">
      <alignment horizontal="center" vertical="top" wrapText="1"/>
    </xf>
    <xf numFmtId="0" fontId="58" fillId="0" borderId="5" xfId="0" applyFont="1" applyBorder="1" applyAlignment="1">
      <alignment vertical="center" wrapText="1"/>
    </xf>
    <xf numFmtId="0" fontId="48" fillId="0" borderId="2" xfId="0" applyFont="1" applyBorder="1"/>
    <xf numFmtId="0" fontId="58" fillId="0" borderId="2" xfId="0" applyFont="1" applyBorder="1" applyAlignment="1">
      <alignment horizontal="center" vertical="center" wrapText="1"/>
    </xf>
    <xf numFmtId="0" fontId="5" fillId="0" borderId="0" xfId="1" applyFont="1" applyAlignment="1"/>
    <xf numFmtId="0" fontId="32" fillId="0" borderId="0" xfId="0" applyFont="1" applyAlignment="1">
      <alignment horizontal="right"/>
    </xf>
    <xf numFmtId="0" fontId="2" fillId="0" borderId="2" xfId="0" applyFont="1" applyFill="1" applyBorder="1" applyAlignment="1">
      <alignment horizontal="center"/>
    </xf>
    <xf numFmtId="0" fontId="59" fillId="0" borderId="2" xfId="0" applyFont="1" applyBorder="1" applyAlignment="1">
      <alignment horizontal="center"/>
    </xf>
    <xf numFmtId="0" fontId="2" fillId="0" borderId="5" xfId="0" applyFont="1" applyBorder="1" applyAlignment="1">
      <alignment vertical="top" wrapText="1"/>
    </xf>
    <xf numFmtId="0" fontId="2" fillId="0" borderId="1" xfId="0" applyFont="1" applyBorder="1" applyAlignment="1">
      <alignment vertical="top" wrapText="1"/>
    </xf>
    <xf numFmtId="0" fontId="7" fillId="4" borderId="0" xfId="0" applyFont="1" applyFill="1"/>
    <xf numFmtId="0" fontId="12" fillId="4" borderId="0" xfId="0" applyFont="1" applyFill="1"/>
    <xf numFmtId="0" fontId="2" fillId="4" borderId="0" xfId="0" applyFont="1" applyFill="1"/>
    <xf numFmtId="0" fontId="52" fillId="0" borderId="3" xfId="0" applyFont="1" applyBorder="1" applyAlignment="1">
      <alignment horizontal="center" vertical="top" wrapText="1"/>
    </xf>
    <xf numFmtId="0" fontId="52" fillId="0" borderId="2" xfId="0" applyFont="1" applyBorder="1" applyAlignment="1">
      <alignment horizontal="center" vertical="top" wrapText="1"/>
    </xf>
    <xf numFmtId="0" fontId="2" fillId="0" borderId="0" xfId="0" applyFont="1" applyBorder="1" applyAlignment="1">
      <alignment horizontal="left"/>
    </xf>
    <xf numFmtId="0" fontId="15" fillId="0" borderId="0" xfId="0" applyFont="1" applyBorder="1" applyAlignment="1">
      <alignment horizontal="left"/>
    </xf>
    <xf numFmtId="0" fontId="13" fillId="0" borderId="0" xfId="0" applyFont="1" applyBorder="1" applyAlignment="1">
      <alignment horizontal="center"/>
    </xf>
    <xf numFmtId="49" fontId="2" fillId="0" borderId="0" xfId="0" applyNumberFormat="1" applyFont="1" applyBorder="1" applyAlignment="1">
      <alignment horizontal="left" vertical="top"/>
    </xf>
    <xf numFmtId="0" fontId="15" fillId="0" borderId="0" xfId="0" applyFont="1" applyBorder="1" applyAlignment="1">
      <alignment horizontal="center"/>
    </xf>
    <xf numFmtId="0" fontId="2" fillId="0" borderId="2" xfId="3" applyFont="1" applyFill="1" applyBorder="1" applyAlignment="1">
      <alignment horizontal="left" vertical="center" wrapText="1"/>
    </xf>
    <xf numFmtId="0" fontId="7" fillId="3" borderId="0" xfId="1" applyFont="1" applyFill="1"/>
    <xf numFmtId="0" fontId="5" fillId="3" borderId="0" xfId="1" applyFont="1" applyFill="1" applyAlignment="1"/>
    <xf numFmtId="0" fontId="17" fillId="3" borderId="2" xfId="1" applyFont="1" applyFill="1" applyBorder="1" applyAlignment="1">
      <alignment horizontal="center"/>
    </xf>
    <xf numFmtId="0" fontId="7" fillId="3" borderId="0" xfId="0" applyFont="1" applyFill="1"/>
    <xf numFmtId="0" fontId="2" fillId="3" borderId="0" xfId="0" applyFont="1" applyFill="1" applyBorder="1" applyAlignment="1">
      <alignment horizontal="right"/>
    </xf>
    <xf numFmtId="0" fontId="2" fillId="3" borderId="2" xfId="0" applyFont="1" applyFill="1" applyBorder="1" applyAlignment="1">
      <alignment horizontal="center" vertical="top" wrapText="1"/>
    </xf>
    <xf numFmtId="0" fontId="2" fillId="3" borderId="5" xfId="0" applyFont="1" applyFill="1" applyBorder="1" applyAlignment="1">
      <alignment horizontal="center" vertical="top" wrapText="1"/>
    </xf>
    <xf numFmtId="0" fontId="7" fillId="3" borderId="2" xfId="0" applyFont="1" applyFill="1" applyBorder="1" applyAlignment="1">
      <alignment horizontal="center"/>
    </xf>
    <xf numFmtId="0" fontId="7" fillId="3" borderId="2" xfId="0" applyFont="1" applyFill="1" applyBorder="1"/>
    <xf numFmtId="0" fontId="7" fillId="3" borderId="2" xfId="0" quotePrefix="1" applyFont="1" applyFill="1" applyBorder="1" applyAlignment="1">
      <alignment horizontal="center"/>
    </xf>
    <xf numFmtId="0" fontId="7" fillId="3" borderId="0" xfId="0" applyFont="1" applyFill="1" applyBorder="1"/>
    <xf numFmtId="0" fontId="2" fillId="3" borderId="0" xfId="0" applyFont="1" applyFill="1" applyBorder="1" applyAlignment="1">
      <alignment horizontal="left"/>
    </xf>
    <xf numFmtId="0" fontId="2" fillId="3" borderId="0" xfId="0" applyFont="1" applyFill="1" applyBorder="1"/>
    <xf numFmtId="0" fontId="2" fillId="3" borderId="0" xfId="0" applyFont="1" applyFill="1"/>
    <xf numFmtId="0" fontId="2" fillId="0" borderId="0" xfId="3" applyFont="1" applyAlignment="1"/>
    <xf numFmtId="0" fontId="17" fillId="0" borderId="0" xfId="3" applyFont="1" applyAlignment="1">
      <alignment horizontal="right"/>
    </xf>
    <xf numFmtId="0" fontId="10" fillId="0" borderId="2" xfId="0" applyFont="1" applyBorder="1" applyAlignment="1">
      <alignment horizontal="center"/>
    </xf>
    <xf numFmtId="0" fontId="48" fillId="0" borderId="2" xfId="1" applyFont="1" applyBorder="1"/>
    <xf numFmtId="0" fontId="48" fillId="0" borderId="0" xfId="1" applyFont="1" applyBorder="1"/>
    <xf numFmtId="0" fontId="20" fillId="0" borderId="2" xfId="1" applyFont="1" applyBorder="1"/>
    <xf numFmtId="0" fontId="34" fillId="3" borderId="0" xfId="0" applyFont="1" applyFill="1"/>
    <xf numFmtId="0" fontId="48" fillId="3" borderId="2" xfId="0" applyFont="1" applyFill="1" applyBorder="1" applyAlignment="1">
      <alignment horizontal="center" vertical="top" wrapText="1"/>
    </xf>
    <xf numFmtId="0" fontId="35" fillId="3" borderId="2" xfId="0" applyFont="1" applyFill="1" applyBorder="1" applyAlignment="1">
      <alignment horizontal="center" vertical="top" wrapText="1"/>
    </xf>
    <xf numFmtId="0" fontId="0" fillId="3" borderId="0" xfId="0" applyFill="1"/>
    <xf numFmtId="0" fontId="34" fillId="0" borderId="2" xfId="0" quotePrefix="1" applyFont="1" applyBorder="1" applyAlignment="1">
      <alignment horizontal="center" vertical="top" wrapText="1"/>
    </xf>
    <xf numFmtId="0" fontId="36" fillId="0" borderId="3" xfId="0" applyFont="1" applyBorder="1" applyAlignment="1">
      <alignment horizontal="center" vertical="top" wrapText="1"/>
    </xf>
    <xf numFmtId="0" fontId="10" fillId="3" borderId="0" xfId="0" applyFont="1" applyFill="1" applyAlignment="1">
      <alignment horizontal="right"/>
    </xf>
    <xf numFmtId="0" fontId="2" fillId="0" borderId="0" xfId="0" applyFont="1" applyBorder="1" applyAlignment="1">
      <alignment horizontal="center" vertical="center" wrapText="1"/>
    </xf>
    <xf numFmtId="0" fontId="2" fillId="3" borderId="2" xfId="1" applyFont="1" applyFill="1" applyBorder="1" applyAlignment="1">
      <alignment horizontal="center" vertical="center"/>
    </xf>
    <xf numFmtId="0" fontId="40" fillId="0" borderId="0" xfId="0" applyFont="1" applyAlignment="1"/>
    <xf numFmtId="0" fontId="15" fillId="0" borderId="0" xfId="0" applyFont="1" applyAlignment="1"/>
    <xf numFmtId="0" fontId="60" fillId="0" borderId="2" xfId="0" applyFont="1" applyBorder="1"/>
    <xf numFmtId="0" fontId="32" fillId="0" borderId="0" xfId="0" applyFont="1" applyAlignment="1">
      <alignment horizontal="center"/>
    </xf>
    <xf numFmtId="0" fontId="35" fillId="0" borderId="1" xfId="0" applyFont="1" applyBorder="1" applyAlignment="1">
      <alignment horizontal="center" vertical="top" wrapText="1"/>
    </xf>
    <xf numFmtId="0" fontId="2" fillId="3" borderId="0" xfId="0" applyFont="1" applyFill="1" applyBorder="1" applyAlignment="1">
      <alignment horizontal="right"/>
    </xf>
    <xf numFmtId="0" fontId="2" fillId="3" borderId="2" xfId="0" applyFont="1" applyFill="1" applyBorder="1" applyAlignment="1">
      <alignment horizontal="center" vertical="top" wrapText="1"/>
    </xf>
    <xf numFmtId="0" fontId="2" fillId="3" borderId="5" xfId="0" applyFont="1" applyFill="1" applyBorder="1" applyAlignment="1">
      <alignment horizontal="center" vertical="top" wrapText="1"/>
    </xf>
    <xf numFmtId="0" fontId="7" fillId="3" borderId="5" xfId="0" applyFont="1" applyFill="1" applyBorder="1" applyAlignment="1"/>
    <xf numFmtId="0" fontId="35" fillId="3" borderId="1" xfId="0" applyFont="1" applyFill="1" applyBorder="1" applyAlignment="1">
      <alignment horizontal="center" vertical="top" wrapText="1"/>
    </xf>
    <xf numFmtId="0" fontId="2" fillId="0" borderId="0" xfId="2" applyFont="1"/>
    <xf numFmtId="0" fontId="2" fillId="0" borderId="0" xfId="2" applyFont="1" applyAlignment="1">
      <alignment horizontal="center" vertical="top" wrapText="1"/>
    </xf>
    <xf numFmtId="0" fontId="2" fillId="0" borderId="0" xfId="2" applyFont="1" applyAlignment="1"/>
    <xf numFmtId="0" fontId="2" fillId="0" borderId="0" xfId="2" applyFont="1" applyAlignment="1">
      <alignment horizontal="center"/>
    </xf>
    <xf numFmtId="0" fontId="32" fillId="3" borderId="0" xfId="0" applyFont="1" applyFill="1" applyAlignment="1">
      <alignment horizontal="center"/>
    </xf>
    <xf numFmtId="0" fontId="36" fillId="3" borderId="2" xfId="0" quotePrefix="1" applyFont="1" applyFill="1" applyBorder="1" applyAlignment="1">
      <alignment horizontal="center" vertical="top" wrapText="1"/>
    </xf>
    <xf numFmtId="0" fontId="14" fillId="0" borderId="0" xfId="3" applyFont="1" applyAlignment="1">
      <alignment horizontal="left"/>
    </xf>
    <xf numFmtId="0" fontId="2" fillId="0" borderId="0" xfId="3" applyFont="1" applyAlignment="1">
      <alignment horizontal="center"/>
    </xf>
    <xf numFmtId="0" fontId="7" fillId="0" borderId="2" xfId="3" applyFont="1" applyBorder="1"/>
    <xf numFmtId="0" fontId="7" fillId="0" borderId="0" xfId="3" applyFont="1" applyBorder="1"/>
    <xf numFmtId="0" fontId="7" fillId="0" borderId="2" xfId="3" applyFont="1" applyBorder="1" applyAlignment="1">
      <alignment horizontal="center"/>
    </xf>
    <xf numFmtId="0" fontId="7" fillId="0" borderId="2" xfId="3" quotePrefix="1" applyFont="1" applyBorder="1" applyAlignment="1">
      <alignment horizontal="center"/>
    </xf>
    <xf numFmtId="0" fontId="2" fillId="0" borderId="2" xfId="3" applyFont="1" applyBorder="1"/>
    <xf numFmtId="0" fontId="2" fillId="0" borderId="0" xfId="3" applyFont="1" applyAlignment="1">
      <alignment horizontal="right" vertical="top" wrapText="1"/>
    </xf>
    <xf numFmtId="0" fontId="60" fillId="0" borderId="2" xfId="0" applyFont="1" applyFill="1" applyBorder="1"/>
    <xf numFmtId="0" fontId="2" fillId="3" borderId="2" xfId="0" applyFont="1" applyFill="1" applyBorder="1" applyAlignment="1">
      <alignment horizontal="center" vertical="top" wrapText="1"/>
    </xf>
    <xf numFmtId="0" fontId="2" fillId="3" borderId="2" xfId="0" applyFont="1" applyFill="1" applyBorder="1" applyAlignment="1">
      <alignment horizontal="center" vertical="top" wrapText="1"/>
    </xf>
    <xf numFmtId="0" fontId="47" fillId="0" borderId="0" xfId="1" applyBorder="1" applyAlignment="1">
      <alignment horizontal="center"/>
    </xf>
    <xf numFmtId="0" fontId="17" fillId="0" borderId="3" xfId="0" applyFont="1" applyBorder="1" applyAlignment="1">
      <alignment horizontal="center" vertical="top" wrapText="1"/>
    </xf>
    <xf numFmtId="0" fontId="21" fillId="0" borderId="2" xfId="1" applyFont="1" applyBorder="1" applyAlignment="1">
      <alignment horizontal="center" vertical="center" wrapText="1"/>
    </xf>
    <xf numFmtId="0" fontId="60" fillId="0" borderId="2" xfId="0" applyFont="1" applyBorder="1" applyAlignment="1">
      <alignment horizontal="left"/>
    </xf>
    <xf numFmtId="0" fontId="2" fillId="0" borderId="2" xfId="4" quotePrefix="1" applyFont="1" applyBorder="1" applyAlignment="1">
      <alignment horizontal="center"/>
    </xf>
    <xf numFmtId="0" fontId="2" fillId="3" borderId="2" xfId="0" applyFont="1" applyFill="1" applyBorder="1" applyAlignment="1">
      <alignment horizontal="center" vertical="top" wrapText="1"/>
    </xf>
    <xf numFmtId="0" fontId="35" fillId="0" borderId="1" xfId="0" applyFont="1" applyBorder="1" applyAlignment="1">
      <alignment vertical="center" wrapText="1"/>
    </xf>
    <xf numFmtId="0" fontId="12" fillId="3" borderId="0" xfId="0" applyFont="1" applyFill="1"/>
    <xf numFmtId="0" fontId="17" fillId="0" borderId="2" xfId="3" applyFont="1" applyBorder="1" applyAlignment="1">
      <alignment horizontal="center" vertical="top" wrapText="1"/>
    </xf>
    <xf numFmtId="0" fontId="17" fillId="0" borderId="5" xfId="3" applyFont="1" applyBorder="1" applyAlignment="1">
      <alignment horizontal="center" vertical="top" wrapText="1"/>
    </xf>
    <xf numFmtId="0" fontId="17" fillId="0" borderId="4" xfId="3" applyFont="1" applyBorder="1" applyAlignment="1">
      <alignment horizontal="center" vertical="top" wrapText="1"/>
    </xf>
    <xf numFmtId="0" fontId="17" fillId="3" borderId="2" xfId="0" applyFont="1" applyFill="1" applyBorder="1" applyAlignment="1">
      <alignment horizontal="center" vertical="top" wrapText="1"/>
    </xf>
    <xf numFmtId="0" fontId="2" fillId="3" borderId="2" xfId="0" applyFont="1" applyFill="1" applyBorder="1" applyAlignment="1">
      <alignment horizontal="center"/>
    </xf>
    <xf numFmtId="0" fontId="17" fillId="4" borderId="0" xfId="0" applyFont="1" applyFill="1"/>
    <xf numFmtId="0" fontId="27" fillId="0" borderId="2" xfId="1" applyFont="1" applyBorder="1" applyAlignment="1">
      <alignment horizontal="center" vertical="top" wrapText="1"/>
    </xf>
    <xf numFmtId="0" fontId="44" fillId="0" borderId="0" xfId="1" applyFont="1" applyAlignment="1">
      <alignment horizontal="center"/>
    </xf>
    <xf numFmtId="0" fontId="27" fillId="0" borderId="2" xfId="1" applyFont="1" applyBorder="1" applyAlignment="1">
      <alignment horizontal="center"/>
    </xf>
    <xf numFmtId="0" fontId="2" fillId="3" borderId="2" xfId="0" applyFont="1" applyFill="1" applyBorder="1" applyAlignment="1">
      <alignment horizontal="center" vertical="top" wrapText="1"/>
    </xf>
    <xf numFmtId="0" fontId="35" fillId="3" borderId="12" xfId="0" applyFont="1" applyFill="1" applyBorder="1" applyAlignment="1">
      <alignment horizontal="center" vertical="top" wrapText="1"/>
    </xf>
    <xf numFmtId="0" fontId="36" fillId="0" borderId="5" xfId="0" quotePrefix="1" applyFont="1" applyBorder="1" applyAlignment="1">
      <alignment horizontal="center" vertical="top" wrapText="1"/>
    </xf>
    <xf numFmtId="0" fontId="60" fillId="0" borderId="2" xfId="3" applyFont="1" applyBorder="1"/>
    <xf numFmtId="0" fontId="7" fillId="0" borderId="5" xfId="0" applyFont="1" applyBorder="1" applyAlignment="1">
      <alignment horizontal="center"/>
    </xf>
    <xf numFmtId="0" fontId="7" fillId="0" borderId="2" xfId="0" applyFont="1" applyBorder="1" applyAlignment="1">
      <alignment horizontal="center"/>
    </xf>
    <xf numFmtId="0" fontId="2" fillId="0" borderId="2" xfId="0" applyFont="1" applyBorder="1" applyAlignment="1">
      <alignment horizontal="center"/>
    </xf>
    <xf numFmtId="0" fontId="2" fillId="0" borderId="2" xfId="0" applyFont="1" applyBorder="1" applyAlignment="1">
      <alignment horizontal="center" vertical="top" wrapText="1"/>
    </xf>
    <xf numFmtId="0" fontId="15" fillId="0" borderId="2" xfId="0" applyFont="1" applyBorder="1" applyAlignment="1">
      <alignment horizontal="center"/>
    </xf>
    <xf numFmtId="0" fontId="7" fillId="0" borderId="0" xfId="0" applyFont="1"/>
    <xf numFmtId="0" fontId="2" fillId="0" borderId="2" xfId="1" applyFont="1" applyBorder="1" applyAlignment="1">
      <alignment horizontal="center" vertical="top" wrapText="1"/>
    </xf>
    <xf numFmtId="0" fontId="48" fillId="0" borderId="2" xfId="0" applyFont="1" applyBorder="1" applyAlignment="1">
      <alignment horizontal="center" vertical="top" wrapText="1"/>
    </xf>
    <xf numFmtId="0" fontId="2" fillId="0" borderId="2" xfId="3" applyFont="1" applyBorder="1" applyAlignment="1">
      <alignment horizontal="center" vertical="top" wrapText="1"/>
    </xf>
    <xf numFmtId="0" fontId="2" fillId="0" borderId="2" xfId="1" applyFont="1" applyBorder="1" applyAlignment="1">
      <alignment horizontal="left"/>
    </xf>
    <xf numFmtId="0" fontId="15" fillId="0" borderId="2" xfId="0" applyFont="1" applyBorder="1" applyAlignment="1">
      <alignment horizontal="center" vertical="top" wrapText="1"/>
    </xf>
    <xf numFmtId="0" fontId="7" fillId="0" borderId="2" xfId="0" applyFont="1" applyBorder="1" applyAlignment="1">
      <alignment horizontal="center"/>
    </xf>
    <xf numFmtId="0" fontId="2" fillId="0" borderId="2" xfId="0" applyFont="1" applyBorder="1" applyAlignment="1">
      <alignment horizontal="center"/>
    </xf>
    <xf numFmtId="0" fontId="2" fillId="0" borderId="2" xfId="1" applyFont="1" applyBorder="1" applyAlignment="1">
      <alignment horizontal="center" vertical="top" wrapText="1"/>
    </xf>
    <xf numFmtId="0" fontId="7" fillId="0" borderId="2" xfId="5" applyFont="1" applyBorder="1" applyAlignment="1">
      <alignment horizontal="center" vertical="top" wrapText="1"/>
    </xf>
    <xf numFmtId="2" fontId="7" fillId="0" borderId="2" xfId="5" applyNumberFormat="1" applyFont="1" applyBorder="1" applyAlignment="1">
      <alignment horizontal="center" vertical="top" wrapText="1"/>
    </xf>
    <xf numFmtId="0" fontId="0" fillId="3" borderId="2" xfId="0" applyFill="1" applyBorder="1" applyAlignment="1">
      <alignment horizontal="center"/>
    </xf>
    <xf numFmtId="0" fontId="0" fillId="0" borderId="5" xfId="0" applyBorder="1" applyAlignment="1">
      <alignment horizontal="center"/>
    </xf>
    <xf numFmtId="0" fontId="0" fillId="0" borderId="4" xfId="0" applyBorder="1" applyAlignment="1">
      <alignment horizontal="center"/>
    </xf>
    <xf numFmtId="0" fontId="2" fillId="0" borderId="2" xfId="0" quotePrefix="1" applyFont="1" applyBorder="1" applyAlignment="1">
      <alignment horizontal="center"/>
    </xf>
    <xf numFmtId="0" fontId="2" fillId="0" borderId="7" xfId="0" applyFont="1" applyBorder="1" applyAlignment="1"/>
    <xf numFmtId="0" fontId="2" fillId="0" borderId="2" xfId="0" applyFont="1" applyFill="1" applyBorder="1"/>
    <xf numFmtId="2" fontId="0" fillId="0" borderId="2" xfId="0" applyNumberFormat="1" applyBorder="1" applyAlignment="1">
      <alignment horizontal="center"/>
    </xf>
    <xf numFmtId="2" fontId="7" fillId="0" borderId="2" xfId="0" applyNumberFormat="1" applyFont="1" applyBorder="1" applyAlignment="1">
      <alignment horizontal="center"/>
    </xf>
    <xf numFmtId="2" fontId="2" fillId="0" borderId="2" xfId="0" applyNumberFormat="1" applyFont="1" applyBorder="1" applyAlignment="1">
      <alignment horizontal="center"/>
    </xf>
    <xf numFmtId="0" fontId="54" fillId="0" borderId="2" xfId="0" applyFont="1" applyBorder="1" applyAlignment="1">
      <alignment horizontal="center" vertical="center" wrapText="1"/>
    </xf>
    <xf numFmtId="0" fontId="61" fillId="0" borderId="2" xfId="0" applyFont="1" applyBorder="1" applyAlignment="1">
      <alignment horizontal="center" vertical="center" wrapText="1"/>
    </xf>
    <xf numFmtId="0" fontId="2" fillId="0" borderId="2" xfId="1" applyFont="1" applyBorder="1" applyAlignment="1">
      <alignment horizontal="left" vertical="center" wrapText="1"/>
    </xf>
    <xf numFmtId="0" fontId="2" fillId="0" borderId="5" xfId="1" applyFont="1" applyBorder="1" applyAlignment="1">
      <alignment vertical="center"/>
    </xf>
    <xf numFmtId="0" fontId="2" fillId="0" borderId="9" xfId="1" applyFont="1" applyBorder="1" applyAlignment="1">
      <alignment vertical="center"/>
    </xf>
    <xf numFmtId="0" fontId="2" fillId="0" borderId="6" xfId="1" applyFont="1" applyBorder="1" applyAlignment="1">
      <alignment vertical="center"/>
    </xf>
    <xf numFmtId="0" fontId="2" fillId="0" borderId="0" xfId="1" applyFont="1" applyBorder="1" applyAlignment="1">
      <alignment vertical="top" wrapText="1"/>
    </xf>
    <xf numFmtId="0" fontId="2" fillId="0" borderId="0" xfId="1" applyFont="1" applyBorder="1" applyAlignment="1">
      <alignment horizontal="left" vertical="center" wrapText="1"/>
    </xf>
    <xf numFmtId="0" fontId="36" fillId="0" borderId="5" xfId="0" applyFont="1" applyBorder="1" applyAlignment="1">
      <alignment horizontal="center" vertical="top" wrapText="1"/>
    </xf>
    <xf numFmtId="0" fontId="7" fillId="0" borderId="2" xfId="0" applyFont="1" applyBorder="1" applyAlignment="1">
      <alignment horizontal="left"/>
    </xf>
    <xf numFmtId="0" fontId="34" fillId="3" borderId="2" xfId="0" quotePrefix="1" applyFont="1" applyFill="1" applyBorder="1" applyAlignment="1">
      <alignment horizontal="center" vertical="top" wrapText="1"/>
    </xf>
    <xf numFmtId="0" fontId="34" fillId="0" borderId="2" xfId="0" applyFont="1" applyBorder="1" applyAlignment="1">
      <alignment horizontal="center" vertical="top" wrapText="1"/>
    </xf>
    <xf numFmtId="0" fontId="7" fillId="0" borderId="2" xfId="3" applyFont="1" applyBorder="1" applyAlignment="1">
      <alignment horizontal="center" vertical="top" wrapText="1"/>
    </xf>
    <xf numFmtId="0" fontId="1" fillId="0" borderId="1" xfId="0" applyFont="1" applyBorder="1" applyAlignment="1">
      <alignment horizontal="center"/>
    </xf>
    <xf numFmtId="0" fontId="1" fillId="0" borderId="2" xfId="0" applyFont="1" applyBorder="1" applyAlignment="1">
      <alignment horizontal="center"/>
    </xf>
    <xf numFmtId="0" fontId="48" fillId="0" borderId="2" xfId="0" applyFont="1" applyBorder="1" applyAlignment="1">
      <alignment horizontal="center"/>
    </xf>
    <xf numFmtId="0" fontId="58" fillId="0" borderId="2" xfId="3" applyFont="1" applyBorder="1" applyAlignment="1">
      <alignment horizontal="center" vertical="center" wrapText="1"/>
    </xf>
    <xf numFmtId="0" fontId="7" fillId="0" borderId="0" xfId="0" quotePrefix="1" applyFont="1"/>
    <xf numFmtId="0" fontId="63" fillId="0" borderId="2" xfId="6" applyFont="1" applyBorder="1" applyAlignment="1">
      <alignment horizontal="center" vertical="top" wrapText="1"/>
    </xf>
    <xf numFmtId="0" fontId="22" fillId="0" borderId="2" xfId="6" applyFont="1" applyBorder="1" applyAlignment="1">
      <alignment horizontal="center" vertical="top" wrapText="1"/>
    </xf>
    <xf numFmtId="0" fontId="22" fillId="0" borderId="3" xfId="6" applyFont="1" applyBorder="1" applyAlignment="1">
      <alignment horizontal="center" vertical="top" wrapText="1"/>
    </xf>
    <xf numFmtId="0" fontId="57" fillId="0" borderId="2" xfId="6" applyFont="1" applyBorder="1"/>
    <xf numFmtId="0" fontId="1" fillId="0" borderId="2" xfId="6" applyBorder="1"/>
    <xf numFmtId="0" fontId="1" fillId="0" borderId="2" xfId="6" applyFont="1" applyBorder="1" applyAlignment="1">
      <alignment horizontal="center"/>
    </xf>
    <xf numFmtId="0" fontId="48" fillId="0" borderId="2" xfId="6" applyFont="1" applyBorder="1" applyAlignment="1">
      <alignment horizontal="center"/>
    </xf>
    <xf numFmtId="0" fontId="20" fillId="0" borderId="2" xfId="6" applyFont="1" applyBorder="1" applyAlignment="1">
      <alignment horizontal="center" vertical="top" wrapText="1"/>
    </xf>
    <xf numFmtId="0" fontId="20" fillId="0" borderId="3" xfId="6" applyFont="1" applyBorder="1" applyAlignment="1">
      <alignment horizontal="center" vertical="top" wrapText="1"/>
    </xf>
    <xf numFmtId="0" fontId="18" fillId="0" borderId="2" xfId="6" applyFont="1" applyBorder="1" applyAlignment="1">
      <alignment horizontal="center"/>
    </xf>
    <xf numFmtId="49" fontId="19" fillId="0" borderId="2" xfId="6" applyNumberFormat="1" applyFont="1" applyBorder="1" applyAlignment="1">
      <alignment vertical="top" wrapText="1"/>
    </xf>
    <xf numFmtId="0" fontId="19" fillId="0" borderId="2" xfId="6" applyFont="1" applyBorder="1" applyAlignment="1">
      <alignment vertical="top" wrapText="1"/>
    </xf>
    <xf numFmtId="0" fontId="1" fillId="0" borderId="2" xfId="6" applyBorder="1" applyAlignment="1">
      <alignment horizontal="center"/>
    </xf>
    <xf numFmtId="0" fontId="48" fillId="0" borderId="2" xfId="6" applyFont="1" applyBorder="1"/>
    <xf numFmtId="0" fontId="19" fillId="0" borderId="2" xfId="6" applyFont="1" applyBorder="1" applyAlignment="1">
      <alignment horizontal="center"/>
    </xf>
    <xf numFmtId="0" fontId="19" fillId="0" borderId="2" xfId="6" applyFont="1" applyBorder="1" applyAlignment="1">
      <alignment horizontal="center" wrapText="1"/>
    </xf>
    <xf numFmtId="0" fontId="20" fillId="0" borderId="2" xfId="6" applyFont="1" applyBorder="1"/>
    <xf numFmtId="0" fontId="19" fillId="0" borderId="2" xfId="6" applyFont="1" applyBorder="1"/>
    <xf numFmtId="0" fontId="20" fillId="0" borderId="2" xfId="6" applyFont="1" applyBorder="1" applyAlignment="1">
      <alignment horizontal="center"/>
    </xf>
    <xf numFmtId="0" fontId="7" fillId="0" borderId="5" xfId="0" applyFont="1" applyBorder="1" applyAlignment="1">
      <alignment horizontal="center"/>
    </xf>
    <xf numFmtId="0" fontId="7" fillId="0" borderId="6" xfId="0" applyFont="1" applyBorder="1" applyAlignment="1">
      <alignment horizontal="center"/>
    </xf>
    <xf numFmtId="0" fontId="2" fillId="0" borderId="5" xfId="0" applyFont="1" applyBorder="1" applyAlignment="1">
      <alignment horizontal="center"/>
    </xf>
    <xf numFmtId="0" fontId="2" fillId="0" borderId="6" xfId="0" applyFont="1" applyBorder="1" applyAlignment="1">
      <alignment horizontal="center"/>
    </xf>
    <xf numFmtId="0" fontId="2" fillId="0" borderId="2" xfId="0" applyFont="1" applyBorder="1" applyAlignment="1">
      <alignment horizontal="center"/>
    </xf>
    <xf numFmtId="0" fontId="7" fillId="0" borderId="2" xfId="0" applyFont="1" applyBorder="1" applyAlignment="1">
      <alignment horizontal="center"/>
    </xf>
    <xf numFmtId="0" fontId="2" fillId="0" borderId="2" xfId="0" applyFont="1" applyBorder="1" applyAlignment="1">
      <alignment horizontal="center" wrapText="1"/>
    </xf>
    <xf numFmtId="0" fontId="7" fillId="0" borderId="0" xfId="0" applyFont="1"/>
    <xf numFmtId="0" fontId="2" fillId="0" borderId="2" xfId="0" applyFont="1" applyBorder="1" applyAlignment="1">
      <alignment horizontal="center"/>
    </xf>
    <xf numFmtId="0" fontId="7" fillId="0" borderId="2" xfId="0" applyFont="1" applyBorder="1" applyAlignment="1">
      <alignment horizontal="center"/>
    </xf>
    <xf numFmtId="0" fontId="7" fillId="0" borderId="2" xfId="0" applyFont="1" applyBorder="1" applyAlignment="1">
      <alignment horizontal="center" vertical="top" wrapText="1"/>
    </xf>
    <xf numFmtId="0" fontId="7" fillId="0" borderId="0" xfId="3" applyAlignment="1">
      <alignment horizontal="left"/>
    </xf>
    <xf numFmtId="0" fontId="7" fillId="0" borderId="10" xfId="0" applyFont="1" applyFill="1" applyBorder="1" applyAlignment="1">
      <alignment horizontal="center"/>
    </xf>
    <xf numFmtId="0" fontId="7" fillId="0" borderId="8" xfId="0" applyFont="1" applyBorder="1" applyAlignment="1">
      <alignment horizontal="center"/>
    </xf>
    <xf numFmtId="0" fontId="2" fillId="0" borderId="8" xfId="0" applyFont="1" applyBorder="1" applyAlignment="1">
      <alignment horizontal="center"/>
    </xf>
    <xf numFmtId="0" fontId="7" fillId="0" borderId="5" xfId="0" quotePrefix="1" applyFont="1" applyBorder="1" applyAlignment="1">
      <alignment horizontal="center"/>
    </xf>
    <xf numFmtId="0" fontId="7" fillId="3" borderId="2" xfId="1" applyFont="1" applyFill="1" applyBorder="1" applyAlignment="1">
      <alignment horizontal="center"/>
    </xf>
    <xf numFmtId="0" fontId="7" fillId="0" borderId="2" xfId="1" quotePrefix="1" applyFont="1" applyBorder="1" applyAlignment="1">
      <alignment horizontal="center"/>
    </xf>
    <xf numFmtId="0" fontId="2" fillId="3" borderId="2" xfId="1" applyFont="1" applyFill="1" applyBorder="1" applyAlignment="1">
      <alignment horizontal="center"/>
    </xf>
    <xf numFmtId="0" fontId="2" fillId="0" borderId="2" xfId="1" quotePrefix="1" applyFont="1" applyBorder="1" applyAlignment="1">
      <alignment horizontal="center"/>
    </xf>
    <xf numFmtId="0" fontId="2" fillId="2" borderId="2" xfId="0" applyFont="1" applyFill="1" applyBorder="1" applyAlignment="1">
      <alignment horizontal="center"/>
    </xf>
    <xf numFmtId="0" fontId="7" fillId="0" borderId="2" xfId="0" applyFont="1" applyBorder="1" applyAlignment="1">
      <alignment horizontal="center"/>
    </xf>
    <xf numFmtId="0" fontId="7" fillId="3" borderId="5" xfId="0" applyFont="1" applyFill="1" applyBorder="1" applyAlignment="1">
      <alignment horizontal="center"/>
    </xf>
    <xf numFmtId="2" fontId="7" fillId="3" borderId="2" xfId="0" applyNumberFormat="1" applyFont="1" applyFill="1" applyBorder="1" applyAlignment="1">
      <alignment horizontal="center"/>
    </xf>
    <xf numFmtId="0" fontId="2" fillId="3" borderId="5" xfId="0" applyFont="1" applyFill="1" applyBorder="1" applyAlignment="1">
      <alignment horizontal="center"/>
    </xf>
    <xf numFmtId="2" fontId="2" fillId="3" borderId="2" xfId="0" applyNumberFormat="1" applyFont="1" applyFill="1" applyBorder="1" applyAlignment="1">
      <alignment horizontal="center"/>
    </xf>
    <xf numFmtId="0" fontId="2" fillId="0" borderId="3" xfId="1" applyFont="1" applyBorder="1" applyAlignment="1">
      <alignment horizontal="center"/>
    </xf>
    <xf numFmtId="2" fontId="7" fillId="0" borderId="2" xfId="0" applyNumberFormat="1" applyFont="1" applyFill="1" applyBorder="1" applyAlignment="1">
      <alignment horizontal="center"/>
    </xf>
    <xf numFmtId="0" fontId="7" fillId="0" borderId="2" xfId="0" applyFont="1" applyFill="1" applyBorder="1" applyAlignment="1">
      <alignment horizontal="center"/>
    </xf>
    <xf numFmtId="0" fontId="2" fillId="0" borderId="0" xfId="3" applyFont="1" applyBorder="1" applyAlignment="1">
      <alignment horizontal="left"/>
    </xf>
    <xf numFmtId="2" fontId="2" fillId="0" borderId="2" xfId="0" applyNumberFormat="1" applyFont="1" applyFill="1" applyBorder="1" applyAlignment="1">
      <alignment horizontal="center"/>
    </xf>
    <xf numFmtId="0" fontId="19" fillId="0" borderId="2" xfId="6" quotePrefix="1" applyFont="1" applyBorder="1" applyAlignment="1">
      <alignment horizontal="center"/>
    </xf>
    <xf numFmtId="0" fontId="7" fillId="0" borderId="2" xfId="4" applyBorder="1" applyAlignment="1">
      <alignment horizontal="center"/>
    </xf>
    <xf numFmtId="0" fontId="15" fillId="0" borderId="2" xfId="0" applyFont="1" applyBorder="1" applyAlignment="1">
      <alignment horizontal="center" vertical="top" wrapText="1"/>
    </xf>
    <xf numFmtId="0" fontId="7" fillId="0" borderId="2" xfId="3" applyBorder="1" applyAlignment="1">
      <alignment horizontal="left"/>
    </xf>
    <xf numFmtId="164" fontId="64" fillId="0" borderId="1" xfId="1" applyNumberFormat="1" applyFont="1" applyBorder="1" applyAlignment="1">
      <alignment vertical="center" wrapText="1"/>
    </xf>
    <xf numFmtId="164" fontId="64" fillId="0" borderId="10" xfId="1" applyNumberFormat="1" applyFont="1" applyBorder="1" applyAlignment="1">
      <alignment vertical="center" wrapText="1"/>
    </xf>
    <xf numFmtId="164" fontId="64" fillId="0" borderId="3" xfId="1" applyNumberFormat="1" applyFont="1" applyBorder="1" applyAlignment="1">
      <alignment vertical="center" wrapText="1"/>
    </xf>
    <xf numFmtId="2" fontId="2" fillId="0" borderId="0" xfId="1" applyNumberFormat="1" applyFont="1"/>
    <xf numFmtId="9" fontId="7" fillId="0" borderId="0" xfId="7" applyFont="1"/>
    <xf numFmtId="165" fontId="7" fillId="0" borderId="0" xfId="7" applyNumberFormat="1" applyFont="1"/>
    <xf numFmtId="2" fontId="7" fillId="4" borderId="0" xfId="0" applyNumberFormat="1" applyFont="1" applyFill="1"/>
    <xf numFmtId="0" fontId="15" fillId="0" borderId="0" xfId="0" applyFont="1" applyAlignment="1">
      <alignment horizontal="center"/>
    </xf>
    <xf numFmtId="0" fontId="41" fillId="0" borderId="0" xfId="0" applyFont="1" applyAlignment="1">
      <alignment horizontal="center" wrapText="1"/>
    </xf>
    <xf numFmtId="0" fontId="2" fillId="0" borderId="0" xfId="0" applyFont="1" applyAlignment="1">
      <alignment horizontal="left"/>
    </xf>
    <xf numFmtId="0" fontId="2" fillId="0" borderId="0" xfId="0" applyFont="1" applyAlignment="1">
      <alignment horizontal="center" vertical="top" wrapText="1"/>
    </xf>
    <xf numFmtId="0" fontId="2" fillId="0" borderId="2" xfId="0" applyFont="1" applyBorder="1" applyAlignment="1">
      <alignment horizontal="center"/>
    </xf>
    <xf numFmtId="0" fontId="7" fillId="0" borderId="5" xfId="0" applyFont="1" applyBorder="1" applyAlignment="1">
      <alignment horizontal="center"/>
    </xf>
    <xf numFmtId="0" fontId="7" fillId="0" borderId="6" xfId="0" applyFont="1" applyBorder="1" applyAlignment="1">
      <alignment horizontal="center"/>
    </xf>
    <xf numFmtId="0" fontId="7" fillId="0" borderId="0" xfId="0" applyFont="1" applyBorder="1" applyAlignment="1">
      <alignment horizontal="center"/>
    </xf>
    <xf numFmtId="0" fontId="15" fillId="0" borderId="0" xfId="0" applyFont="1" applyBorder="1" applyAlignment="1">
      <alignment horizontal="left" wrapText="1"/>
    </xf>
    <xf numFmtId="0" fontId="2" fillId="0" borderId="0" xfId="0" applyFont="1" applyAlignment="1">
      <alignment horizontal="right" vertical="top" wrapText="1"/>
    </xf>
    <xf numFmtId="0" fontId="2" fillId="0" borderId="0" xfId="0" applyFont="1" applyAlignment="1">
      <alignment vertical="top" wrapText="1"/>
    </xf>
    <xf numFmtId="0" fontId="15" fillId="0" borderId="2" xfId="0" applyFont="1" applyBorder="1" applyAlignment="1">
      <alignment horizontal="center"/>
    </xf>
    <xf numFmtId="0" fontId="13" fillId="0" borderId="0" xfId="0" applyFont="1" applyBorder="1" applyAlignment="1">
      <alignment horizontal="center"/>
    </xf>
    <xf numFmtId="0" fontId="7" fillId="0" borderId="2" xfId="0" applyFont="1" applyBorder="1" applyAlignment="1">
      <alignment horizontal="center"/>
    </xf>
    <xf numFmtId="0" fontId="2" fillId="0" borderId="0" xfId="0" applyFont="1" applyBorder="1" applyAlignment="1">
      <alignment horizontal="left" vertical="top" wrapText="1"/>
    </xf>
    <xf numFmtId="0" fontId="2" fillId="0" borderId="5" xfId="0" applyFont="1" applyBorder="1" applyAlignment="1">
      <alignment horizontal="center"/>
    </xf>
    <xf numFmtId="0" fontId="2" fillId="0" borderId="6" xfId="0" applyFont="1" applyBorder="1" applyAlignment="1">
      <alignment horizontal="center"/>
    </xf>
    <xf numFmtId="0" fontId="15" fillId="0" borderId="2" xfId="0" applyFont="1" applyBorder="1" applyAlignment="1">
      <alignment horizontal="center" wrapText="1"/>
    </xf>
    <xf numFmtId="0" fontId="15" fillId="0" borderId="1" xfId="0" applyFont="1" applyBorder="1" applyAlignment="1">
      <alignment horizontal="center" vertical="top" wrapText="1"/>
    </xf>
    <xf numFmtId="0" fontId="15" fillId="0" borderId="3" xfId="0" applyFont="1" applyBorder="1" applyAlignment="1">
      <alignment horizontal="center" vertical="top" wrapText="1"/>
    </xf>
    <xf numFmtId="0" fontId="17" fillId="0" borderId="2" xfId="0" quotePrefix="1" applyFont="1" applyBorder="1" applyAlignment="1">
      <alignment horizontal="center" vertical="top" wrapText="1"/>
    </xf>
    <xf numFmtId="0" fontId="17" fillId="0" borderId="5" xfId="0" quotePrefix="1" applyFont="1" applyBorder="1" applyAlignment="1">
      <alignment horizontal="center" vertical="top" wrapText="1"/>
    </xf>
    <xf numFmtId="0" fontId="17" fillId="0" borderId="6" xfId="0" quotePrefix="1" applyFont="1" applyBorder="1" applyAlignment="1">
      <alignment horizontal="center" vertical="top" wrapText="1"/>
    </xf>
    <xf numFmtId="0" fontId="2" fillId="0" borderId="5" xfId="0" applyFont="1" applyBorder="1" applyAlignment="1">
      <alignment horizontal="center" vertical="top" wrapText="1"/>
    </xf>
    <xf numFmtId="0" fontId="2" fillId="0" borderId="6" xfId="0" applyFont="1" applyBorder="1" applyAlignment="1">
      <alignment horizontal="center" vertical="top" wrapText="1"/>
    </xf>
    <xf numFmtId="0" fontId="2" fillId="0" borderId="2" xfId="0" applyFont="1" applyBorder="1" applyAlignment="1">
      <alignment horizontal="center" vertical="top" wrapText="1"/>
    </xf>
    <xf numFmtId="0" fontId="2" fillId="0" borderId="2" xfId="0" applyFont="1" applyBorder="1" applyAlignment="1">
      <alignment horizontal="center" vertical="center"/>
    </xf>
    <xf numFmtId="0" fontId="2" fillId="0" borderId="5" xfId="0" applyFont="1" applyBorder="1" applyAlignment="1">
      <alignment horizontal="left"/>
    </xf>
    <xf numFmtId="0" fontId="2" fillId="0" borderId="9" xfId="0" applyFont="1" applyBorder="1" applyAlignment="1">
      <alignment horizontal="left"/>
    </xf>
    <xf numFmtId="0" fontId="2" fillId="0" borderId="6" xfId="0" applyFont="1" applyBorder="1" applyAlignment="1">
      <alignment horizontal="left"/>
    </xf>
    <xf numFmtId="0" fontId="2" fillId="0" borderId="12" xfId="0" applyFont="1" applyBorder="1" applyAlignment="1">
      <alignment horizontal="center" vertical="top"/>
    </xf>
    <xf numFmtId="0" fontId="2" fillId="0" borderId="13" xfId="0" applyFont="1" applyBorder="1" applyAlignment="1">
      <alignment horizontal="center" vertical="top"/>
    </xf>
    <xf numFmtId="0" fontId="2" fillId="0" borderId="14" xfId="0" applyFont="1" applyBorder="1" applyAlignment="1">
      <alignment horizontal="center" vertical="top"/>
    </xf>
    <xf numFmtId="0" fontId="2" fillId="0" borderId="8" xfId="0" applyFont="1" applyBorder="1" applyAlignment="1">
      <alignment horizontal="center" vertical="top"/>
    </xf>
    <xf numFmtId="0" fontId="2" fillId="0" borderId="7" xfId="0" applyFont="1" applyBorder="1" applyAlignment="1">
      <alignment horizontal="center" vertical="top"/>
    </xf>
    <xf numFmtId="0" fontId="2" fillId="0" borderId="15" xfId="0" applyFont="1" applyBorder="1" applyAlignment="1">
      <alignment horizontal="center" vertical="top"/>
    </xf>
    <xf numFmtId="0" fontId="2" fillId="0" borderId="9" xfId="0" applyFont="1" applyBorder="1" applyAlignment="1">
      <alignment horizontal="center"/>
    </xf>
    <xf numFmtId="0" fontId="2" fillId="0" borderId="2" xfId="0" applyFont="1" applyBorder="1" applyAlignment="1">
      <alignment horizontal="left"/>
    </xf>
    <xf numFmtId="0" fontId="7" fillId="0" borderId="5" xfId="0" applyFont="1" applyBorder="1" applyAlignment="1">
      <alignment horizontal="center" vertical="center"/>
    </xf>
    <xf numFmtId="0" fontId="7" fillId="0" borderId="6" xfId="0" applyFont="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5" xfId="0" applyFont="1" applyBorder="1" applyAlignment="1">
      <alignment horizontal="left" vertical="top" wrapText="1"/>
    </xf>
    <xf numFmtId="0" fontId="2" fillId="0" borderId="9" xfId="0" applyFont="1" applyBorder="1" applyAlignment="1">
      <alignment horizontal="left" vertical="top" wrapText="1"/>
    </xf>
    <xf numFmtId="0" fontId="2" fillId="0" borderId="6" xfId="0" applyFont="1" applyBorder="1" applyAlignment="1">
      <alignment horizontal="left" vertical="top" wrapText="1"/>
    </xf>
    <xf numFmtId="0" fontId="17" fillId="0" borderId="9" xfId="0" quotePrefix="1" applyFont="1" applyBorder="1" applyAlignment="1">
      <alignment horizontal="center" vertical="top" wrapText="1"/>
    </xf>
    <xf numFmtId="0" fontId="2" fillId="0" borderId="0" xfId="0" applyFont="1" applyBorder="1" applyAlignment="1">
      <alignment horizontal="left"/>
    </xf>
    <xf numFmtId="0" fontId="2" fillId="0" borderId="2" xfId="0" applyFont="1" applyBorder="1" applyAlignment="1">
      <alignment horizontal="center" wrapText="1"/>
    </xf>
    <xf numFmtId="0" fontId="2" fillId="0" borderId="5" xfId="0" applyFont="1" applyBorder="1" applyAlignment="1">
      <alignment horizontal="center" wrapText="1"/>
    </xf>
    <xf numFmtId="0" fontId="2" fillId="0" borderId="6" xfId="0" applyFont="1" applyBorder="1" applyAlignment="1">
      <alignment horizontal="center" wrapText="1"/>
    </xf>
    <xf numFmtId="0" fontId="2" fillId="0" borderId="0" xfId="0" applyFont="1" applyAlignment="1">
      <alignment horizontal="left" vertical="top" wrapText="1"/>
    </xf>
    <xf numFmtId="0" fontId="14" fillId="0" borderId="0" xfId="0" applyFont="1" applyAlignment="1">
      <alignment horizontal="right"/>
    </xf>
    <xf numFmtId="0" fontId="6" fillId="0" borderId="0" xfId="0" applyFont="1" applyAlignment="1">
      <alignment horizontal="center"/>
    </xf>
    <xf numFmtId="0" fontId="11" fillId="0" borderId="0" xfId="0" applyFont="1" applyAlignment="1">
      <alignment horizontal="center"/>
    </xf>
    <xf numFmtId="0" fontId="5" fillId="0" borderId="0" xfId="0" applyFont="1" applyAlignment="1">
      <alignment horizontal="center"/>
    </xf>
    <xf numFmtId="0" fontId="7" fillId="0" borderId="12" xfId="0" applyFont="1" applyBorder="1" applyAlignment="1">
      <alignment horizontal="center" vertical="center"/>
    </xf>
    <xf numFmtId="0" fontId="7" fillId="0" borderId="14" xfId="0" applyFont="1" applyBorder="1" applyAlignment="1">
      <alignment horizontal="center" vertical="center"/>
    </xf>
    <xf numFmtId="0" fontId="7" fillId="0" borderId="11" xfId="0" applyFont="1" applyBorder="1" applyAlignment="1">
      <alignment horizontal="center" vertical="center"/>
    </xf>
    <xf numFmtId="0" fontId="7" fillId="0" borderId="17" xfId="0" applyFont="1" applyBorder="1" applyAlignment="1">
      <alignment horizontal="center" vertical="center"/>
    </xf>
    <xf numFmtId="0" fontId="7" fillId="0" borderId="8" xfId="0" applyFont="1" applyBorder="1" applyAlignment="1">
      <alignment horizontal="center" vertical="center"/>
    </xf>
    <xf numFmtId="0" fontId="7" fillId="0" borderId="15" xfId="0" applyFont="1" applyBorder="1" applyAlignment="1">
      <alignment horizontal="center" vertical="center"/>
    </xf>
    <xf numFmtId="0" fontId="2" fillId="0" borderId="0" xfId="0" applyFont="1" applyAlignment="1">
      <alignment horizontal="center"/>
    </xf>
    <xf numFmtId="0" fontId="2" fillId="0" borderId="2" xfId="0" applyFont="1" applyBorder="1" applyAlignment="1">
      <alignment horizontal="center" vertical="top"/>
    </xf>
    <xf numFmtId="0" fontId="2" fillId="0" borderId="9" xfId="0" applyFont="1" applyBorder="1" applyAlignment="1">
      <alignment horizontal="center" vertical="top" wrapText="1"/>
    </xf>
    <xf numFmtId="0" fontId="16" fillId="0" borderId="0" xfId="0" applyFont="1" applyAlignment="1">
      <alignment horizontal="center"/>
    </xf>
    <xf numFmtId="0" fontId="2" fillId="0" borderId="1" xfId="0" applyFont="1" applyBorder="1" applyAlignment="1">
      <alignment vertical="top"/>
    </xf>
    <xf numFmtId="0" fontId="2" fillId="0" borderId="3" xfId="0" applyFont="1" applyBorder="1" applyAlignment="1">
      <alignment vertical="top"/>
    </xf>
    <xf numFmtId="0" fontId="2" fillId="0" borderId="12" xfId="0" applyFont="1" applyBorder="1" applyAlignment="1">
      <alignment horizontal="center"/>
    </xf>
    <xf numFmtId="0" fontId="2" fillId="0" borderId="13" xfId="0" applyFont="1" applyBorder="1" applyAlignment="1">
      <alignment horizontal="center"/>
    </xf>
    <xf numFmtId="0" fontId="2" fillId="0" borderId="14" xfId="0" applyFont="1" applyBorder="1" applyAlignment="1">
      <alignment horizontal="center"/>
    </xf>
    <xf numFmtId="0" fontId="49" fillId="0" borderId="7" xfId="0" applyFont="1" applyBorder="1" applyAlignment="1">
      <alignment horizontal="center"/>
    </xf>
    <xf numFmtId="0" fontId="2" fillId="0" borderId="12" xfId="0" applyFont="1" applyBorder="1" applyAlignment="1">
      <alignment horizontal="center" vertical="top" wrapText="1"/>
    </xf>
    <xf numFmtId="0" fontId="2" fillId="0" borderId="13" xfId="0" applyFont="1" applyBorder="1" applyAlignment="1">
      <alignment horizontal="center" vertical="top" wrapText="1"/>
    </xf>
    <xf numFmtId="0" fontId="2" fillId="0" borderId="8" xfId="0" applyFont="1" applyBorder="1" applyAlignment="1">
      <alignment horizontal="center" vertical="top" wrapText="1"/>
    </xf>
    <xf numFmtId="0" fontId="2" fillId="0" borderId="7" xfId="0" applyFont="1" applyBorder="1" applyAlignment="1">
      <alignment horizontal="center" vertical="top" wrapText="1"/>
    </xf>
    <xf numFmtId="0" fontId="15" fillId="0" borderId="2" xfId="5" applyFont="1" applyBorder="1" applyAlignment="1">
      <alignment horizontal="center" vertical="top" wrapText="1"/>
    </xf>
    <xf numFmtId="0" fontId="15" fillId="0" borderId="1" xfId="5" applyFont="1" applyBorder="1" applyAlignment="1">
      <alignment horizontal="center" vertical="center" wrapText="1"/>
    </xf>
    <xf numFmtId="0" fontId="15" fillId="0" borderId="10" xfId="5" applyFont="1" applyBorder="1" applyAlignment="1">
      <alignment horizontal="center" vertical="center" wrapText="1"/>
    </xf>
    <xf numFmtId="0" fontId="15" fillId="0" borderId="3" xfId="5" applyFont="1" applyBorder="1" applyAlignment="1">
      <alignment horizontal="center" vertical="center" wrapText="1"/>
    </xf>
    <xf numFmtId="0" fontId="15" fillId="0" borderId="12" xfId="5" applyFont="1" applyBorder="1" applyAlignment="1">
      <alignment horizontal="center" vertical="center" wrapText="1"/>
    </xf>
    <xf numFmtId="0" fontId="15" fillId="0" borderId="13" xfId="5" applyFont="1" applyBorder="1" applyAlignment="1">
      <alignment horizontal="center" vertical="center" wrapText="1"/>
    </xf>
    <xf numFmtId="0" fontId="15" fillId="0" borderId="14" xfId="5" applyFont="1" applyBorder="1" applyAlignment="1">
      <alignment horizontal="center" vertical="center" wrapText="1"/>
    </xf>
    <xf numFmtId="0" fontId="15" fillId="0" borderId="8" xfId="5" applyFont="1" applyBorder="1" applyAlignment="1">
      <alignment horizontal="center" vertical="center" wrapText="1"/>
    </xf>
    <xf numFmtId="0" fontId="15" fillId="0" borderId="7" xfId="5" applyFont="1" applyBorder="1" applyAlignment="1">
      <alignment horizontal="center" vertical="center" wrapText="1"/>
    </xf>
    <xf numFmtId="0" fontId="15" fillId="0" borderId="15" xfId="5" applyFont="1" applyBorder="1" applyAlignment="1">
      <alignment horizontal="center" vertical="center" wrapText="1"/>
    </xf>
    <xf numFmtId="0" fontId="11" fillId="0" borderId="0" xfId="3" applyFont="1" applyAlignment="1">
      <alignment horizontal="center"/>
    </xf>
    <xf numFmtId="0" fontId="5" fillId="0" borderId="0" xfId="3" applyFont="1" applyAlignment="1">
      <alignment horizontal="center"/>
    </xf>
    <xf numFmtId="0" fontId="26" fillId="0" borderId="0" xfId="3" applyFont="1" applyAlignment="1">
      <alignment horizontal="center"/>
    </xf>
    <xf numFmtId="0" fontId="31" fillId="0" borderId="0" xfId="3" applyFont="1" applyAlignment="1">
      <alignment horizontal="center"/>
    </xf>
    <xf numFmtId="0" fontId="2" fillId="0" borderId="0" xfId="5" applyFont="1" applyAlignment="1">
      <alignment horizontal="left"/>
    </xf>
    <xf numFmtId="0" fontId="17" fillId="0" borderId="7" xfId="5" applyFont="1" applyBorder="1" applyAlignment="1">
      <alignment horizontal="right"/>
    </xf>
    <xf numFmtId="0" fontId="15" fillId="0" borderId="2" xfId="5" applyFont="1" applyBorder="1" applyAlignment="1">
      <alignment horizontal="center" vertical="center" wrapText="1"/>
    </xf>
    <xf numFmtId="0" fontId="15" fillId="0" borderId="12" xfId="5" applyFont="1" applyBorder="1" applyAlignment="1">
      <alignment horizontal="center" vertical="top" wrapText="1"/>
    </xf>
    <xf numFmtId="0" fontId="15" fillId="0" borderId="13" xfId="5" applyFont="1" applyBorder="1" applyAlignment="1">
      <alignment horizontal="center" vertical="top" wrapText="1"/>
    </xf>
    <xf numFmtId="0" fontId="15" fillId="0" borderId="14" xfId="5" applyFont="1" applyBorder="1" applyAlignment="1">
      <alignment horizontal="center" vertical="top" wrapText="1"/>
    </xf>
    <xf numFmtId="0" fontId="15" fillId="0" borderId="8" xfId="5" applyFont="1" applyBorder="1" applyAlignment="1">
      <alignment horizontal="center" vertical="top" wrapText="1"/>
    </xf>
    <xf numFmtId="0" fontId="15" fillId="0" borderId="7" xfId="5" applyFont="1" applyBorder="1" applyAlignment="1">
      <alignment horizontal="center" vertical="top" wrapText="1"/>
    </xf>
    <xf numFmtId="0" fontId="15" fillId="0" borderId="15" xfId="5" applyFont="1" applyBorder="1" applyAlignment="1">
      <alignment horizontal="center" vertical="top" wrapText="1"/>
    </xf>
    <xf numFmtId="0" fontId="12" fillId="0" borderId="5" xfId="5" applyFont="1" applyBorder="1" applyAlignment="1">
      <alignment horizontal="center" vertical="top" wrapText="1"/>
    </xf>
    <xf numFmtId="0" fontId="12" fillId="0" borderId="6" xfId="5" applyFont="1" applyBorder="1" applyAlignment="1">
      <alignment horizontal="center" vertical="top" wrapText="1"/>
    </xf>
    <xf numFmtId="0" fontId="13" fillId="0" borderId="0" xfId="5" applyFont="1" applyAlignment="1">
      <alignment horizontal="left"/>
    </xf>
    <xf numFmtId="0" fontId="6" fillId="0" borderId="0" xfId="3" applyFont="1" applyAlignment="1">
      <alignment horizontal="right" vertical="top" wrapText="1"/>
    </xf>
    <xf numFmtId="0" fontId="2" fillId="0" borderId="0" xfId="1" applyFont="1" applyAlignment="1">
      <alignment horizontal="center" vertical="top" wrapText="1"/>
    </xf>
    <xf numFmtId="0" fontId="2" fillId="0" borderId="0" xfId="1" applyFont="1" applyAlignment="1">
      <alignment horizontal="center"/>
    </xf>
    <xf numFmtId="0" fontId="32" fillId="0" borderId="0" xfId="0" applyFont="1" applyAlignment="1">
      <alignment horizontal="center"/>
    </xf>
    <xf numFmtId="0" fontId="33" fillId="0" borderId="0" xfId="0" applyFont="1" applyAlignment="1">
      <alignment horizontal="center"/>
    </xf>
    <xf numFmtId="0" fontId="32" fillId="0" borderId="0" xfId="0" applyFont="1" applyAlignment="1">
      <alignment horizontal="center" wrapText="1"/>
    </xf>
    <xf numFmtId="0" fontId="17" fillId="0" borderId="7" xfId="0" applyFont="1" applyBorder="1" applyAlignment="1">
      <alignment horizontal="right"/>
    </xf>
    <xf numFmtId="0" fontId="0" fillId="0" borderId="0" xfId="0" applyAlignment="1">
      <alignment horizontal="center"/>
    </xf>
    <xf numFmtId="0" fontId="6" fillId="0" borderId="0" xfId="0" applyFont="1" applyAlignment="1">
      <alignment horizontal="right" vertical="top" wrapText="1"/>
    </xf>
    <xf numFmtId="0" fontId="6" fillId="0" borderId="0" xfId="0" applyFont="1" applyAlignment="1">
      <alignment vertical="top" wrapText="1"/>
    </xf>
    <xf numFmtId="0" fontId="6" fillId="0" borderId="0" xfId="0" applyFont="1" applyAlignment="1">
      <alignment horizontal="left" vertical="top" wrapText="1"/>
    </xf>
    <xf numFmtId="0" fontId="2" fillId="0" borderId="4" xfId="0" applyFont="1" applyBorder="1" applyAlignment="1">
      <alignment horizontal="center"/>
    </xf>
    <xf numFmtId="0" fontId="17" fillId="0" borderId="0" xfId="0" applyFont="1" applyBorder="1" applyAlignment="1">
      <alignment horizontal="right"/>
    </xf>
    <xf numFmtId="0" fontId="2" fillId="0" borderId="1" xfId="0" applyFont="1" applyBorder="1" applyAlignment="1">
      <alignment horizontal="center" vertical="top" wrapText="1"/>
    </xf>
    <xf numFmtId="0" fontId="2" fillId="0" borderId="3" xfId="0" applyFont="1" applyBorder="1" applyAlignment="1">
      <alignment horizontal="center" vertical="top" wrapText="1"/>
    </xf>
    <xf numFmtId="0" fontId="3" fillId="0" borderId="0" xfId="0" applyFont="1" applyAlignment="1">
      <alignment horizontal="center"/>
    </xf>
    <xf numFmtId="0" fontId="12" fillId="0" borderId="0" xfId="0" applyFont="1" applyAlignment="1">
      <alignment horizontal="center"/>
    </xf>
    <xf numFmtId="0" fontId="5" fillId="0" borderId="0" xfId="0" applyFont="1" applyAlignment="1">
      <alignment horizontal="center" wrapText="1"/>
    </xf>
    <xf numFmtId="0" fontId="7" fillId="0" borderId="0" xfId="0" applyFont="1" applyAlignment="1">
      <alignment horizontal="center"/>
    </xf>
    <xf numFmtId="0" fontId="2" fillId="0" borderId="5" xfId="0" applyFont="1" applyBorder="1" applyAlignment="1">
      <alignment horizontal="center" vertical="center" wrapText="1"/>
    </xf>
    <xf numFmtId="0" fontId="2" fillId="0" borderId="9"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2" applyFont="1" applyAlignment="1">
      <alignment horizontal="center" vertical="top" wrapText="1"/>
    </xf>
    <xf numFmtId="0" fontId="46" fillId="0" borderId="0" xfId="0" applyFont="1" applyBorder="1" applyAlignment="1">
      <alignment horizontal="left"/>
    </xf>
    <xf numFmtId="0" fontId="7" fillId="0" borderId="0" xfId="0" applyFont="1"/>
    <xf numFmtId="0" fontId="2" fillId="0" borderId="0" xfId="0" applyFont="1" applyBorder="1" applyAlignment="1">
      <alignment horizontal="right"/>
    </xf>
    <xf numFmtId="0" fontId="17" fillId="0" borderId="7" xfId="0" applyFont="1" applyBorder="1" applyAlignment="1">
      <alignment horizontal="center"/>
    </xf>
    <xf numFmtId="0" fontId="14" fillId="0" borderId="0" xfId="0" applyFont="1" applyAlignment="1">
      <alignment horizontal="left"/>
    </xf>
    <xf numFmtId="0" fontId="4" fillId="0" borderId="0" xfId="0" applyFont="1" applyAlignment="1">
      <alignment horizontal="center"/>
    </xf>
    <xf numFmtId="0" fontId="6" fillId="0" borderId="0" xfId="1" applyFont="1" applyAlignment="1">
      <alignment horizontal="center"/>
    </xf>
    <xf numFmtId="0" fontId="11" fillId="0" borderId="0" xfId="1" applyFont="1" applyAlignment="1">
      <alignment horizontal="center"/>
    </xf>
    <xf numFmtId="0" fontId="2" fillId="0" borderId="2" xfId="1" applyFont="1" applyBorder="1" applyAlignment="1">
      <alignment horizontal="center" vertical="top" wrapText="1"/>
    </xf>
    <xf numFmtId="0" fontId="2" fillId="3" borderId="1" xfId="1" applyFont="1" applyFill="1" applyBorder="1" applyAlignment="1">
      <alignment horizontal="center" vertical="top" wrapText="1"/>
    </xf>
    <xf numFmtId="0" fontId="2" fillId="3" borderId="10" xfId="1" applyFont="1" applyFill="1" applyBorder="1" applyAlignment="1">
      <alignment horizontal="center" vertical="top" wrapText="1"/>
    </xf>
    <xf numFmtId="0" fontId="2" fillId="3" borderId="3" xfId="1" applyFont="1" applyFill="1" applyBorder="1" applyAlignment="1">
      <alignment horizontal="center" vertical="top" wrapText="1"/>
    </xf>
    <xf numFmtId="0" fontId="8" fillId="0" borderId="0" xfId="1" applyFont="1" applyBorder="1" applyAlignment="1">
      <alignment horizontal="left"/>
    </xf>
    <xf numFmtId="0" fontId="2" fillId="0" borderId="1" xfId="1" applyFont="1" applyBorder="1" applyAlignment="1">
      <alignment horizontal="center" vertical="top" wrapText="1"/>
    </xf>
    <xf numFmtId="0" fontId="2" fillId="0" borderId="10" xfId="1" applyFont="1" applyBorder="1" applyAlignment="1">
      <alignment horizontal="center" vertical="top" wrapText="1"/>
    </xf>
    <xf numFmtId="0" fontId="2" fillId="0" borderId="3" xfId="1" applyFont="1" applyBorder="1" applyAlignment="1">
      <alignment horizontal="center" vertical="top" wrapText="1"/>
    </xf>
    <xf numFmtId="0" fontId="2" fillId="0" borderId="2" xfId="1" applyFont="1" applyBorder="1" applyAlignment="1">
      <alignment horizontal="center" vertical="center" wrapText="1"/>
    </xf>
    <xf numFmtId="0" fontId="2" fillId="0" borderId="5" xfId="0" applyFont="1" applyFill="1" applyBorder="1" applyAlignment="1">
      <alignment horizontal="center" vertical="top" wrapText="1"/>
    </xf>
    <xf numFmtId="0" fontId="2" fillId="0" borderId="9" xfId="0" applyFont="1" applyFill="1" applyBorder="1" applyAlignment="1">
      <alignment horizontal="center" vertical="top" wrapText="1"/>
    </xf>
    <xf numFmtId="0" fontId="2" fillId="0" borderId="6" xfId="0" applyFont="1" applyFill="1" applyBorder="1" applyAlignment="1">
      <alignment horizontal="center" vertical="top" wrapText="1"/>
    </xf>
    <xf numFmtId="0" fontId="2" fillId="0" borderId="14" xfId="0" applyFont="1" applyBorder="1" applyAlignment="1">
      <alignment horizontal="center" vertical="top" wrapText="1"/>
    </xf>
    <xf numFmtId="0" fontId="7" fillId="0" borderId="0" xfId="0" applyFont="1" applyBorder="1" applyAlignment="1">
      <alignment horizontal="left" vertical="top" wrapText="1"/>
    </xf>
    <xf numFmtId="0" fontId="3" fillId="0" borderId="0" xfId="0" applyFont="1" applyAlignment="1">
      <alignment horizontal="right"/>
    </xf>
    <xf numFmtId="0" fontId="2" fillId="0" borderId="5" xfId="0" applyFont="1" applyBorder="1" applyAlignment="1">
      <alignment horizontal="center" vertical="top"/>
    </xf>
    <xf numFmtId="0" fontId="2" fillId="0" borderId="9" xfId="0" applyFont="1" applyBorder="1" applyAlignment="1">
      <alignment horizontal="center" vertical="top"/>
    </xf>
    <xf numFmtId="0" fontId="2" fillId="0" borderId="6" xfId="0" applyFont="1" applyBorder="1" applyAlignment="1">
      <alignment horizontal="center" vertical="top"/>
    </xf>
    <xf numFmtId="0" fontId="2" fillId="0" borderId="0" xfId="0" applyFont="1" applyAlignment="1">
      <alignment horizontal="right"/>
    </xf>
    <xf numFmtId="0" fontId="2" fillId="0" borderId="1" xfId="0" applyFont="1" applyBorder="1" applyAlignment="1">
      <alignment horizontal="center" vertical="top"/>
    </xf>
    <xf numFmtId="0" fontId="2" fillId="0" borderId="3" xfId="0" applyFont="1" applyBorder="1" applyAlignment="1">
      <alignment horizontal="center" vertical="top"/>
    </xf>
    <xf numFmtId="0" fontId="6" fillId="0" borderId="0" xfId="0" applyFont="1" applyAlignment="1">
      <alignment horizontal="left"/>
    </xf>
    <xf numFmtId="0" fontId="11" fillId="0" borderId="0" xfId="0" applyFont="1" applyAlignment="1">
      <alignment horizontal="center" wrapText="1"/>
    </xf>
    <xf numFmtId="0" fontId="8" fillId="0" borderId="0" xfId="0" applyFont="1" applyAlignment="1">
      <alignment horizontal="center" wrapText="1"/>
    </xf>
    <xf numFmtId="0" fontId="7" fillId="0" borderId="2" xfId="0" applyFont="1" applyBorder="1" applyAlignment="1">
      <alignment horizontal="center" vertical="center"/>
    </xf>
    <xf numFmtId="0" fontId="7" fillId="0" borderId="2" xfId="0" applyFont="1" applyBorder="1" applyAlignment="1">
      <alignment horizontal="center" vertical="center" wrapText="1"/>
    </xf>
    <xf numFmtId="0" fontId="6" fillId="0" borderId="5" xfId="0" applyFont="1" applyBorder="1" applyAlignment="1">
      <alignment horizontal="center" vertical="center"/>
    </xf>
    <xf numFmtId="0" fontId="6" fillId="0" borderId="9" xfId="0" applyFont="1" applyBorder="1" applyAlignment="1">
      <alignment horizontal="center" vertical="center"/>
    </xf>
    <xf numFmtId="0" fontId="6" fillId="0" borderId="6" xfId="0" applyFont="1" applyBorder="1" applyAlignment="1">
      <alignment horizontal="center" vertical="center"/>
    </xf>
    <xf numFmtId="0" fontId="52" fillId="0" borderId="2" xfId="0" applyFont="1" applyBorder="1" applyAlignment="1">
      <alignment horizontal="center" vertical="top" wrapText="1"/>
    </xf>
    <xf numFmtId="0" fontId="40" fillId="0" borderId="0" xfId="0" applyFont="1" applyAlignment="1">
      <alignment horizontal="center"/>
    </xf>
    <xf numFmtId="0" fontId="56" fillId="0" borderId="0" xfId="0" applyFont="1" applyBorder="1" applyAlignment="1">
      <alignment horizontal="center" vertical="top"/>
    </xf>
    <xf numFmtId="0" fontId="52" fillId="0" borderId="1" xfId="0" applyFont="1" applyBorder="1" applyAlignment="1">
      <alignment horizontal="center" vertical="top" wrapText="1"/>
    </xf>
    <xf numFmtId="0" fontId="52" fillId="0" borderId="10" xfId="0" applyFont="1" applyBorder="1" applyAlignment="1">
      <alignment horizontal="center" vertical="top" wrapText="1"/>
    </xf>
    <xf numFmtId="0" fontId="52" fillId="0" borderId="3" xfId="0" applyFont="1" applyBorder="1" applyAlignment="1">
      <alignment horizontal="center" vertical="top" wrapText="1"/>
    </xf>
    <xf numFmtId="0" fontId="35" fillId="0" borderId="7" xfId="0" applyFont="1" applyBorder="1" applyAlignment="1">
      <alignment horizontal="right"/>
    </xf>
    <xf numFmtId="0" fontId="35" fillId="0" borderId="1" xfId="0" applyFont="1" applyBorder="1" applyAlignment="1">
      <alignment horizontal="center" vertical="top" wrapText="1"/>
    </xf>
    <xf numFmtId="0" fontId="35" fillId="0" borderId="3" xfId="0" applyFont="1" applyBorder="1" applyAlignment="1">
      <alignment horizontal="center" vertical="top" wrapText="1"/>
    </xf>
    <xf numFmtId="0" fontId="35" fillId="0" borderId="2" xfId="0" applyFont="1" applyBorder="1" applyAlignment="1">
      <alignment horizontal="center" vertical="top" wrapText="1"/>
    </xf>
    <xf numFmtId="0" fontId="35" fillId="0" borderId="5" xfId="0" applyFont="1" applyBorder="1" applyAlignment="1">
      <alignment horizontal="center" vertical="top" wrapText="1"/>
    </xf>
    <xf numFmtId="0" fontId="35" fillId="0" borderId="9" xfId="0" applyFont="1" applyBorder="1" applyAlignment="1">
      <alignment horizontal="center" vertical="top" wrapText="1"/>
    </xf>
    <xf numFmtId="0" fontId="35" fillId="0" borderId="6" xfId="0" applyFont="1" applyBorder="1" applyAlignment="1">
      <alignment horizontal="center" vertical="top" wrapText="1"/>
    </xf>
    <xf numFmtId="0" fontId="2" fillId="0" borderId="0" xfId="1" applyFont="1" applyBorder="1" applyAlignment="1">
      <alignment horizontal="center" vertical="top" wrapText="1"/>
    </xf>
    <xf numFmtId="0" fontId="2" fillId="3" borderId="1" xfId="1" quotePrefix="1" applyFont="1" applyFill="1" applyBorder="1" applyAlignment="1">
      <alignment horizontal="center" vertical="center" wrapText="1"/>
    </xf>
    <xf numFmtId="0" fontId="2" fillId="3" borderId="3" xfId="1" quotePrefix="1" applyFont="1" applyFill="1" applyBorder="1" applyAlignment="1">
      <alignment horizontal="center" vertical="center" wrapText="1"/>
    </xf>
    <xf numFmtId="0" fontId="2" fillId="3" borderId="5" xfId="1" quotePrefix="1" applyFont="1" applyFill="1" applyBorder="1" applyAlignment="1">
      <alignment horizontal="center" vertical="center" wrapText="1"/>
    </xf>
    <xf numFmtId="0" fontId="2" fillId="3" borderId="9" xfId="1" quotePrefix="1" applyFont="1" applyFill="1" applyBorder="1" applyAlignment="1">
      <alignment horizontal="center" vertical="center" wrapText="1"/>
    </xf>
    <xf numFmtId="0" fontId="2" fillId="3" borderId="6" xfId="1" quotePrefix="1" applyFont="1" applyFill="1" applyBorder="1" applyAlignment="1">
      <alignment horizontal="center" vertical="center" wrapText="1"/>
    </xf>
    <xf numFmtId="0" fontId="5" fillId="0" borderId="0" xfId="1" applyFont="1" applyAlignment="1">
      <alignment horizontal="center"/>
    </xf>
    <xf numFmtId="0" fontId="5" fillId="0" borderId="0" xfId="1" applyFont="1" applyAlignment="1"/>
    <xf numFmtId="0" fontId="2" fillId="0" borderId="5" xfId="1" applyFont="1" applyBorder="1" applyAlignment="1">
      <alignment horizontal="left" vertical="center"/>
    </xf>
    <xf numFmtId="0" fontId="2" fillId="0" borderId="9" xfId="1" applyFont="1" applyBorder="1" applyAlignment="1">
      <alignment horizontal="left" vertical="center"/>
    </xf>
    <xf numFmtId="0" fontId="2" fillId="0" borderId="6" xfId="1" applyFont="1" applyBorder="1" applyAlignment="1">
      <alignment horizontal="left" vertical="center"/>
    </xf>
    <xf numFmtId="0" fontId="2" fillId="0" borderId="1" xfId="1" applyFont="1" applyBorder="1" applyAlignment="1">
      <alignment horizontal="left" vertical="center" wrapText="1"/>
    </xf>
    <xf numFmtId="0" fontId="2" fillId="0" borderId="10" xfId="1" applyFont="1" applyBorder="1" applyAlignment="1">
      <alignment horizontal="left" vertical="center" wrapText="1"/>
    </xf>
    <xf numFmtId="0" fontId="2" fillId="0" borderId="3" xfId="1" applyFont="1" applyBorder="1" applyAlignment="1">
      <alignment horizontal="left" vertical="center" wrapText="1"/>
    </xf>
    <xf numFmtId="0" fontId="2" fillId="0" borderId="0" xfId="2" applyFont="1" applyAlignment="1">
      <alignment horizontal="center"/>
    </xf>
    <xf numFmtId="0" fontId="2" fillId="0" borderId="0" xfId="1" applyFont="1" applyAlignment="1">
      <alignment horizontal="left" vertical="top" wrapText="1"/>
    </xf>
    <xf numFmtId="0" fontId="16" fillId="0" borderId="0" xfId="0" applyFont="1" applyAlignment="1">
      <alignment horizontal="center" wrapText="1"/>
    </xf>
    <xf numFmtId="0" fontId="17" fillId="0" borderId="1" xfId="0" applyFont="1" applyBorder="1" applyAlignment="1">
      <alignment horizontal="center" vertical="center"/>
    </xf>
    <xf numFmtId="0" fontId="17" fillId="0" borderId="10" xfId="0" applyFont="1" applyBorder="1" applyAlignment="1">
      <alignment horizontal="center" vertical="center"/>
    </xf>
    <xf numFmtId="0" fontId="17" fillId="0" borderId="3" xfId="0" applyFont="1" applyBorder="1" applyAlignment="1">
      <alignment horizontal="center" vertical="center"/>
    </xf>
    <xf numFmtId="0" fontId="17" fillId="0" borderId="1" xfId="0" applyFont="1" applyBorder="1" applyAlignment="1">
      <alignment horizontal="center" wrapText="1"/>
    </xf>
    <xf numFmtId="0" fontId="17" fillId="0" borderId="10" xfId="0" applyFont="1" applyBorder="1" applyAlignment="1">
      <alignment horizontal="center"/>
    </xf>
    <xf numFmtId="0" fontId="17" fillId="0" borderId="3" xfId="0" applyFont="1" applyBorder="1" applyAlignment="1">
      <alignment horizontal="center"/>
    </xf>
    <xf numFmtId="0" fontId="17" fillId="0" borderId="1" xfId="0" applyFont="1" applyBorder="1" applyAlignment="1">
      <alignment horizontal="center" vertical="center" wrapText="1"/>
    </xf>
    <xf numFmtId="0" fontId="17" fillId="0" borderId="10" xfId="0" applyFont="1" applyBorder="1" applyAlignment="1">
      <alignment horizontal="center" vertical="center" wrapText="1"/>
    </xf>
    <xf numFmtId="0" fontId="17" fillId="0" borderId="3" xfId="0" applyFont="1" applyBorder="1" applyAlignment="1">
      <alignment horizontal="center" vertical="center" wrapText="1"/>
    </xf>
    <xf numFmtId="0" fontId="16" fillId="0" borderId="0" xfId="0" applyFont="1" applyAlignment="1">
      <alignment vertical="top" wrapText="1"/>
    </xf>
    <xf numFmtId="0" fontId="5" fillId="0" borderId="0" xfId="0" applyFont="1" applyAlignment="1">
      <alignment horizontal="center" vertical="top" wrapText="1"/>
    </xf>
    <xf numFmtId="0" fontId="48" fillId="3" borderId="5" xfId="0" applyFont="1" applyFill="1" applyBorder="1" applyAlignment="1">
      <alignment horizontal="center" vertical="top" wrapText="1"/>
    </xf>
    <xf numFmtId="0" fontId="48" fillId="3" borderId="9" xfId="0" applyFont="1" applyFill="1" applyBorder="1" applyAlignment="1">
      <alignment horizontal="center" vertical="top" wrapText="1"/>
    </xf>
    <xf numFmtId="0" fontId="48" fillId="3" borderId="6" xfId="0" applyFont="1" applyFill="1" applyBorder="1" applyAlignment="1">
      <alignment horizontal="center" vertical="top" wrapText="1"/>
    </xf>
    <xf numFmtId="0" fontId="36" fillId="0" borderId="0" xfId="0" applyFont="1" applyBorder="1" applyAlignment="1">
      <alignment horizontal="center"/>
    </xf>
    <xf numFmtId="0" fontId="48" fillId="0" borderId="2" xfId="0" applyFont="1" applyBorder="1" applyAlignment="1">
      <alignment horizontal="center" vertical="top" wrapText="1"/>
    </xf>
    <xf numFmtId="0" fontId="17" fillId="3" borderId="7" xfId="0" applyFont="1" applyFill="1" applyBorder="1" applyAlignment="1">
      <alignment horizontal="right"/>
    </xf>
    <xf numFmtId="0" fontId="10" fillId="0" borderId="7" xfId="0" applyFont="1" applyBorder="1" applyAlignment="1">
      <alignment horizontal="right"/>
    </xf>
    <xf numFmtId="0" fontId="2" fillId="3" borderId="2" xfId="0" applyFont="1" applyFill="1" applyBorder="1" applyAlignment="1">
      <alignment horizontal="center" vertical="top" wrapText="1"/>
    </xf>
    <xf numFmtId="0" fontId="45" fillId="0" borderId="7" xfId="0" applyFont="1" applyBorder="1" applyAlignment="1">
      <alignment horizontal="right"/>
    </xf>
    <xf numFmtId="0" fontId="62" fillId="0" borderId="1" xfId="0" applyFont="1" applyBorder="1" applyAlignment="1">
      <alignment horizontal="left" vertical="top" wrapText="1"/>
    </xf>
    <xf numFmtId="0" fontId="62" fillId="0" borderId="10" xfId="0" applyFont="1" applyBorder="1" applyAlignment="1">
      <alignment horizontal="left" vertical="top" wrapText="1"/>
    </xf>
    <xf numFmtId="0" fontId="62" fillId="0" borderId="3" xfId="0" applyFont="1" applyBorder="1" applyAlignment="1">
      <alignment horizontal="left" vertical="top" wrapText="1"/>
    </xf>
    <xf numFmtId="0" fontId="2" fillId="0" borderId="2" xfId="3" applyFont="1" applyBorder="1" applyAlignment="1">
      <alignment horizontal="center" vertical="top" wrapText="1"/>
    </xf>
    <xf numFmtId="0" fontId="0" fillId="0" borderId="2" xfId="0" applyBorder="1" applyAlignment="1">
      <alignment horizontal="center" vertical="top" wrapText="1"/>
    </xf>
    <xf numFmtId="0" fontId="6" fillId="0" borderId="0" xfId="3" applyFont="1" applyAlignment="1">
      <alignment horizontal="center"/>
    </xf>
    <xf numFmtId="0" fontId="0" fillId="0" borderId="0" xfId="0" applyAlignment="1">
      <alignment horizontal="left"/>
    </xf>
    <xf numFmtId="0" fontId="6" fillId="0" borderId="0" xfId="3" applyFont="1" applyAlignment="1">
      <alignment horizontal="center" vertical="top" wrapText="1"/>
    </xf>
    <xf numFmtId="0" fontId="2" fillId="0" borderId="2" xfId="0" applyFont="1" applyBorder="1" applyAlignment="1">
      <alignment horizontal="center" vertical="center" wrapText="1"/>
    </xf>
    <xf numFmtId="0" fontId="2" fillId="0" borderId="2" xfId="3" applyFont="1" applyBorder="1" applyAlignment="1">
      <alignment horizontal="center" vertical="center" wrapText="1"/>
    </xf>
    <xf numFmtId="0" fontId="7" fillId="0" borderId="0" xfId="3" applyAlignment="1">
      <alignment horizontal="center"/>
    </xf>
    <xf numFmtId="0" fontId="8" fillId="0" borderId="0" xfId="3" applyFont="1" applyAlignment="1">
      <alignment horizontal="center"/>
    </xf>
    <xf numFmtId="0" fontId="2" fillId="0" borderId="5" xfId="3" applyFont="1" applyBorder="1" applyAlignment="1">
      <alignment horizontal="center" vertical="top"/>
    </xf>
    <xf numFmtId="0" fontId="2" fillId="0" borderId="9" xfId="3" applyFont="1" applyBorder="1" applyAlignment="1">
      <alignment horizontal="center" vertical="top"/>
    </xf>
    <xf numFmtId="0" fontId="2" fillId="0" borderId="6" xfId="3" applyFont="1" applyBorder="1" applyAlignment="1">
      <alignment horizontal="center" vertical="top"/>
    </xf>
    <xf numFmtId="0" fontId="7" fillId="0" borderId="0" xfId="3" applyAlignment="1">
      <alignment horizontal="left"/>
    </xf>
    <xf numFmtId="0" fontId="2" fillId="0" borderId="1" xfId="3" applyFont="1" applyBorder="1" applyAlignment="1">
      <alignment horizontal="center" vertical="top" wrapText="1"/>
    </xf>
    <xf numFmtId="0" fontId="2" fillId="0" borderId="3" xfId="3" applyFont="1" applyBorder="1" applyAlignment="1">
      <alignment horizontal="center" vertical="top" wrapText="1"/>
    </xf>
    <xf numFmtId="0" fontId="6" fillId="0" borderId="5" xfId="3" applyFont="1" applyBorder="1" applyAlignment="1">
      <alignment horizontal="center" vertical="top"/>
    </xf>
    <xf numFmtId="0" fontId="6" fillId="0" borderId="9" xfId="3" applyFont="1" applyBorder="1" applyAlignment="1">
      <alignment horizontal="center" vertical="top"/>
    </xf>
    <xf numFmtId="0" fontId="6" fillId="0" borderId="16" xfId="3" applyFont="1" applyBorder="1" applyAlignment="1">
      <alignment horizontal="center" vertical="top"/>
    </xf>
    <xf numFmtId="0" fontId="4" fillId="0" borderId="0" xfId="3" applyFont="1" applyAlignment="1">
      <alignment horizontal="center"/>
    </xf>
    <xf numFmtId="0" fontId="2" fillId="0" borderId="9" xfId="3" applyFont="1" applyBorder="1" applyAlignment="1">
      <alignment horizontal="center" vertical="top" wrapText="1"/>
    </xf>
    <xf numFmtId="0" fontId="2" fillId="0" borderId="6" xfId="3" applyFont="1" applyBorder="1" applyAlignment="1">
      <alignment horizontal="center" vertical="top" wrapText="1"/>
    </xf>
    <xf numFmtId="0" fontId="2" fillId="0" borderId="5" xfId="3" applyFont="1" applyBorder="1" applyAlignment="1">
      <alignment horizontal="center" vertical="top" wrapText="1"/>
    </xf>
    <xf numFmtId="0" fontId="32" fillId="0" borderId="0" xfId="0" applyFont="1" applyAlignment="1">
      <alignment horizontal="right"/>
    </xf>
    <xf numFmtId="0" fontId="35" fillId="0" borderId="0" xfId="0" applyFont="1" applyAlignment="1">
      <alignment horizontal="center" wrapText="1"/>
    </xf>
    <xf numFmtId="0" fontId="17" fillId="0" borderId="7" xfId="0" applyFont="1" applyBorder="1" applyAlignment="1">
      <alignment horizontal="left"/>
    </xf>
    <xf numFmtId="0" fontId="15" fillId="0" borderId="0" xfId="1" applyFont="1" applyAlignment="1">
      <alignment horizontal="center"/>
    </xf>
    <xf numFmtId="0" fontId="35" fillId="0" borderId="10" xfId="0" applyFont="1" applyBorder="1" applyAlignment="1">
      <alignment horizontal="center" vertical="top" wrapText="1"/>
    </xf>
    <xf numFmtId="0" fontId="2" fillId="3" borderId="2" xfId="1" quotePrefix="1" applyFont="1" applyFill="1" applyBorder="1" applyAlignment="1">
      <alignment horizontal="center" vertical="center" wrapText="1"/>
    </xf>
    <xf numFmtId="0" fontId="2" fillId="0" borderId="2" xfId="1" applyFont="1" applyBorder="1" applyAlignment="1">
      <alignment horizontal="left"/>
    </xf>
    <xf numFmtId="0" fontId="17" fillId="0" borderId="0" xfId="1" applyFont="1" applyAlignment="1">
      <alignment horizontal="right"/>
    </xf>
    <xf numFmtId="0" fontId="2" fillId="3" borderId="2" xfId="1" applyFont="1" applyFill="1" applyBorder="1" applyAlignment="1">
      <alignment horizontal="center" vertical="center" wrapText="1"/>
    </xf>
    <xf numFmtId="0" fontId="61" fillId="0" borderId="0" xfId="0" applyFont="1" applyBorder="1" applyAlignment="1">
      <alignment horizontal="left" vertical="center" wrapText="1"/>
    </xf>
    <xf numFmtId="0" fontId="51" fillId="0" borderId="0" xfId="0" applyFont="1" applyBorder="1" applyAlignment="1">
      <alignment horizontal="center" vertical="top"/>
    </xf>
    <xf numFmtId="0" fontId="2" fillId="0" borderId="7" xfId="0" applyFont="1" applyBorder="1" applyAlignment="1">
      <alignment horizontal="left"/>
    </xf>
    <xf numFmtId="0" fontId="52" fillId="0" borderId="12" xfId="0" applyFont="1" applyBorder="1" applyAlignment="1">
      <alignment horizontal="center" vertical="top" wrapText="1"/>
    </xf>
    <xf numFmtId="0" fontId="52" fillId="0" borderId="13" xfId="0" applyFont="1" applyBorder="1" applyAlignment="1">
      <alignment horizontal="center" vertical="top" wrapText="1"/>
    </xf>
    <xf numFmtId="0" fontId="52" fillId="0" borderId="14" xfId="0" applyFont="1" applyBorder="1" applyAlignment="1">
      <alignment horizontal="center" vertical="top" wrapText="1"/>
    </xf>
    <xf numFmtId="0" fontId="52" fillId="0" borderId="11" xfId="0" applyFont="1" applyBorder="1" applyAlignment="1">
      <alignment horizontal="center" vertical="top" wrapText="1"/>
    </xf>
    <xf numFmtId="0" fontId="52" fillId="0" borderId="0" xfId="0" applyFont="1" applyBorder="1" applyAlignment="1">
      <alignment horizontal="center" vertical="top" wrapText="1"/>
    </xf>
    <xf numFmtId="0" fontId="52" fillId="0" borderId="17" xfId="0" applyFont="1" applyBorder="1" applyAlignment="1">
      <alignment horizontal="center" vertical="top" wrapText="1"/>
    </xf>
    <xf numFmtId="0" fontId="56" fillId="0" borderId="0" xfId="0" applyFont="1" applyAlignment="1">
      <alignment horizontal="center" vertical="center"/>
    </xf>
    <xf numFmtId="0" fontId="56" fillId="0" borderId="0" xfId="0" applyFont="1" applyBorder="1" applyAlignment="1">
      <alignment horizontal="center" vertical="center"/>
    </xf>
    <xf numFmtId="0" fontId="42" fillId="0" borderId="0" xfId="0" applyFont="1" applyAlignment="1">
      <alignment horizontal="center" vertical="center" wrapText="1"/>
    </xf>
    <xf numFmtId="0" fontId="11" fillId="0" borderId="0" xfId="0" applyFont="1" applyAlignment="1">
      <alignment horizontal="center" vertical="top" wrapText="1"/>
    </xf>
    <xf numFmtId="0" fontId="12" fillId="0" borderId="0" xfId="0" applyFont="1" applyAlignment="1">
      <alignment horizontal="center" vertical="top" wrapText="1"/>
    </xf>
    <xf numFmtId="0" fontId="15" fillId="0" borderId="2" xfId="0" applyFont="1" applyBorder="1" applyAlignment="1">
      <alignment horizontal="center" vertical="top"/>
    </xf>
    <xf numFmtId="0" fontId="15" fillId="0" borderId="0" xfId="0" applyFont="1" applyAlignment="1">
      <alignment horizontal="center" vertical="top" wrapText="1"/>
    </xf>
    <xf numFmtId="0" fontId="15" fillId="0" borderId="0" xfId="0" applyFont="1" applyAlignment="1">
      <alignment horizontal="right" vertical="top" wrapText="1"/>
    </xf>
    <xf numFmtId="0" fontId="15" fillId="0" borderId="2" xfId="0" applyFont="1" applyBorder="1" applyAlignment="1">
      <alignment horizontal="center" vertical="top" wrapText="1"/>
    </xf>
    <xf numFmtId="0" fontId="15" fillId="0" borderId="10" xfId="0" applyFont="1" applyBorder="1" applyAlignment="1">
      <alignment horizontal="center" vertical="top" wrapText="1"/>
    </xf>
    <xf numFmtId="0" fontId="16" fillId="3" borderId="0" xfId="0" applyFont="1" applyFill="1" applyAlignment="1">
      <alignment horizontal="center" wrapText="1"/>
    </xf>
    <xf numFmtId="0" fontId="6" fillId="3" borderId="0" xfId="0" applyFont="1" applyFill="1" applyAlignment="1">
      <alignment horizontal="center"/>
    </xf>
    <xf numFmtId="0" fontId="4" fillId="3" borderId="0" xfId="0" applyFont="1" applyFill="1" applyAlignment="1">
      <alignment horizontal="center"/>
    </xf>
    <xf numFmtId="0" fontId="2" fillId="3" borderId="0" xfId="0" applyFont="1" applyFill="1" applyAlignment="1">
      <alignment horizontal="center"/>
    </xf>
    <xf numFmtId="0" fontId="7" fillId="3" borderId="0" xfId="0" applyFont="1" applyFill="1" applyAlignment="1">
      <alignment horizontal="center"/>
    </xf>
    <xf numFmtId="0" fontId="3" fillId="3" borderId="0" xfId="0" applyFont="1" applyFill="1" applyAlignment="1">
      <alignment horizontal="right"/>
    </xf>
    <xf numFmtId="0" fontId="7" fillId="4" borderId="0" xfId="0" applyFont="1" applyFill="1" applyAlignment="1">
      <alignment horizontal="center"/>
    </xf>
    <xf numFmtId="0" fontId="2" fillId="3" borderId="0" xfId="0" applyFont="1" applyFill="1" applyBorder="1" applyAlignment="1">
      <alignment horizontal="right"/>
    </xf>
    <xf numFmtId="0" fontId="2" fillId="3" borderId="5" xfId="0" applyFont="1" applyFill="1" applyBorder="1" applyAlignment="1">
      <alignment horizontal="center" vertical="top" wrapText="1"/>
    </xf>
    <xf numFmtId="0" fontId="2" fillId="3" borderId="9" xfId="0" applyFont="1" applyFill="1" applyBorder="1" applyAlignment="1">
      <alignment horizontal="center" vertical="top" wrapText="1"/>
    </xf>
    <xf numFmtId="0" fontId="2" fillId="3" borderId="6" xfId="0" applyFont="1" applyFill="1" applyBorder="1" applyAlignment="1">
      <alignment horizontal="center" vertical="top" wrapText="1"/>
    </xf>
    <xf numFmtId="0" fontId="2" fillId="3" borderId="12" xfId="0" applyFont="1" applyFill="1" applyBorder="1" applyAlignment="1">
      <alignment horizontal="center" vertical="top" wrapText="1"/>
    </xf>
    <xf numFmtId="0" fontId="2" fillId="3" borderId="8" xfId="0" applyFont="1" applyFill="1" applyBorder="1" applyAlignment="1">
      <alignment horizontal="center" vertical="top" wrapText="1"/>
    </xf>
    <xf numFmtId="0" fontId="2" fillId="3" borderId="0" xfId="0" applyFont="1" applyFill="1" applyAlignment="1">
      <alignment horizontal="right"/>
    </xf>
    <xf numFmtId="0" fontId="2" fillId="3" borderId="2" xfId="0" applyFont="1" applyFill="1" applyBorder="1" applyAlignment="1">
      <alignment horizontal="center" wrapText="1"/>
    </xf>
    <xf numFmtId="0" fontId="2" fillId="3" borderId="1" xfId="0" applyFont="1" applyFill="1" applyBorder="1" applyAlignment="1">
      <alignment horizontal="center" vertical="top" wrapText="1"/>
    </xf>
    <xf numFmtId="0" fontId="2" fillId="3" borderId="3" xfId="0" applyFont="1" applyFill="1" applyBorder="1" applyAlignment="1">
      <alignment horizontal="center" vertical="top" wrapText="1"/>
    </xf>
    <xf numFmtId="0" fontId="8" fillId="3" borderId="0" xfId="0" applyFont="1" applyFill="1" applyAlignment="1">
      <alignment horizontal="center" wrapText="1"/>
    </xf>
    <xf numFmtId="0" fontId="22" fillId="0" borderId="2" xfId="1" applyFont="1" applyBorder="1" applyAlignment="1">
      <alignment horizontal="center" vertical="top" wrapText="1"/>
    </xf>
    <xf numFmtId="0" fontId="22" fillId="0" borderId="5" xfId="1" applyFont="1" applyBorder="1" applyAlignment="1">
      <alignment horizontal="center" vertical="top" wrapText="1"/>
    </xf>
    <xf numFmtId="0" fontId="22" fillId="0" borderId="9" xfId="1" applyFont="1" applyBorder="1" applyAlignment="1">
      <alignment horizontal="center" vertical="top" wrapText="1"/>
    </xf>
    <xf numFmtId="0" fontId="22" fillId="0" borderId="6" xfId="1" applyFont="1" applyBorder="1" applyAlignment="1">
      <alignment horizontal="center" vertical="top" wrapText="1"/>
    </xf>
    <xf numFmtId="0" fontId="43" fillId="0" borderId="0" xfId="1" applyFont="1" applyAlignment="1">
      <alignment horizontal="center"/>
    </xf>
    <xf numFmtId="0" fontId="22" fillId="0" borderId="1" xfId="1" applyFont="1" applyBorder="1" applyAlignment="1">
      <alignment horizontal="center" vertical="top" wrapText="1"/>
    </xf>
    <xf numFmtId="0" fontId="22" fillId="0" borderId="3" xfId="1" applyFont="1" applyBorder="1" applyAlignment="1">
      <alignment horizontal="center" vertical="top" wrapText="1"/>
    </xf>
    <xf numFmtId="0" fontId="22" fillId="0" borderId="14" xfId="1" applyFont="1" applyBorder="1" applyAlignment="1">
      <alignment horizontal="center" vertical="top" wrapText="1"/>
    </xf>
    <xf numFmtId="0" fontId="29" fillId="0" borderId="0" xfId="1" applyFont="1" applyAlignment="1">
      <alignment horizontal="center"/>
    </xf>
    <xf numFmtId="0" fontId="18" fillId="0" borderId="2" xfId="1" applyFont="1" applyBorder="1" applyAlignment="1">
      <alignment horizontal="center" vertical="top" wrapText="1"/>
    </xf>
    <xf numFmtId="0" fontId="21" fillId="0" borderId="2" xfId="1" applyFont="1" applyBorder="1" applyAlignment="1">
      <alignment horizontal="center" vertical="top" wrapText="1"/>
    </xf>
    <xf numFmtId="0" fontId="6" fillId="0" borderId="2" xfId="0" applyFont="1" applyBorder="1" applyAlignment="1">
      <alignment horizontal="center" vertical="top" wrapText="1"/>
    </xf>
    <xf numFmtId="0" fontId="21" fillId="0" borderId="1" xfId="1" applyFont="1" applyBorder="1" applyAlignment="1">
      <alignment horizontal="center" vertical="top" wrapText="1"/>
    </xf>
    <xf numFmtId="0" fontId="21" fillId="0" borderId="3" xfId="1" applyFont="1" applyBorder="1" applyAlignment="1">
      <alignment horizontal="center" vertical="top" wrapText="1"/>
    </xf>
    <xf numFmtId="0" fontId="18" fillId="0" borderId="5" xfId="1" applyFont="1" applyBorder="1" applyAlignment="1">
      <alignment horizontal="center" vertical="top" wrapText="1"/>
    </xf>
    <xf numFmtId="0" fontId="18" fillId="0" borderId="9" xfId="1" applyFont="1" applyBorder="1" applyAlignment="1">
      <alignment horizontal="center" vertical="top" wrapText="1"/>
    </xf>
    <xf numFmtId="0" fontId="20" fillId="0" borderId="1" xfId="1" applyFont="1" applyBorder="1" applyAlignment="1">
      <alignment horizontal="center" vertical="top" wrapText="1"/>
    </xf>
    <xf numFmtId="0" fontId="20" fillId="0" borderId="3" xfId="1" applyFont="1" applyBorder="1" applyAlignment="1">
      <alignment horizontal="center" vertical="top" wrapText="1"/>
    </xf>
    <xf numFmtId="0" fontId="20" fillId="0" borderId="5" xfId="1" applyFont="1" applyBorder="1" applyAlignment="1">
      <alignment horizontal="center" vertical="top" wrapText="1"/>
    </xf>
    <xf numFmtId="0" fontId="20" fillId="0" borderId="9" xfId="1" applyFont="1" applyBorder="1" applyAlignment="1">
      <alignment horizontal="center" vertical="top" wrapText="1"/>
    </xf>
    <xf numFmtId="0" fontId="20" fillId="0" borderId="6" xfId="1" applyFont="1" applyBorder="1" applyAlignment="1">
      <alignment horizontal="center" vertical="top" wrapText="1"/>
    </xf>
    <xf numFmtId="0" fontId="20" fillId="0" borderId="5" xfId="1" applyFont="1" applyBorder="1" applyAlignment="1">
      <alignment horizontal="center" wrapText="1"/>
    </xf>
    <xf numFmtId="0" fontId="20" fillId="0" borderId="9" xfId="1" applyFont="1" applyBorder="1" applyAlignment="1">
      <alignment horizontal="center" wrapText="1"/>
    </xf>
    <xf numFmtId="0" fontId="20" fillId="0" borderId="6" xfId="1" applyFont="1" applyBorder="1" applyAlignment="1">
      <alignment horizontal="center" wrapText="1"/>
    </xf>
    <xf numFmtId="0" fontId="23" fillId="0" borderId="0" xfId="1" applyFont="1" applyAlignment="1">
      <alignment horizontal="center"/>
    </xf>
    <xf numFmtId="0" fontId="22" fillId="0" borderId="10" xfId="1" applyFont="1" applyBorder="1" applyAlignment="1">
      <alignment horizontal="center" vertical="top" wrapText="1"/>
    </xf>
    <xf numFmtId="0" fontId="22" fillId="0" borderId="12" xfId="1" applyFont="1" applyBorder="1" applyAlignment="1">
      <alignment horizontal="center" vertical="top" wrapText="1"/>
    </xf>
    <xf numFmtId="0" fontId="22" fillId="0" borderId="11" xfId="1" applyFont="1" applyBorder="1" applyAlignment="1">
      <alignment horizontal="center" vertical="top" wrapText="1"/>
    </xf>
    <xf numFmtId="0" fontId="22" fillId="0" borderId="17" xfId="1" applyFont="1" applyBorder="1" applyAlignment="1">
      <alignment horizontal="center" vertical="top" wrapText="1"/>
    </xf>
    <xf numFmtId="0" fontId="12" fillId="0" borderId="0" xfId="0" applyFont="1" applyAlignment="1">
      <alignment horizontal="justify" vertical="top" wrapText="1"/>
    </xf>
    <xf numFmtId="0" fontId="7" fillId="0" borderId="0" xfId="0" applyFont="1" applyAlignment="1">
      <alignment horizontal="justify" vertical="top" wrapText="1"/>
    </xf>
    <xf numFmtId="0" fontId="0" fillId="0" borderId="0" xfId="0" applyAlignment="1">
      <alignment wrapText="1"/>
    </xf>
    <xf numFmtId="0" fontId="20" fillId="0" borderId="1" xfId="1" applyFont="1" applyBorder="1" applyAlignment="1">
      <alignment horizontal="center" vertical="top"/>
    </xf>
    <xf numFmtId="0" fontId="20" fillId="0" borderId="10" xfId="1" applyFont="1" applyBorder="1" applyAlignment="1">
      <alignment horizontal="center" vertical="top"/>
    </xf>
    <xf numFmtId="0" fontId="20" fillId="0" borderId="3" xfId="1" applyFont="1" applyBorder="1" applyAlignment="1">
      <alignment horizontal="center" vertical="top"/>
    </xf>
    <xf numFmtId="0" fontId="20" fillId="0" borderId="2" xfId="1" applyFont="1" applyBorder="1" applyAlignment="1">
      <alignment horizontal="center" wrapText="1"/>
    </xf>
    <xf numFmtId="0" fontId="2" fillId="0" borderId="5" xfId="4" applyFont="1" applyBorder="1" applyAlignment="1">
      <alignment horizontal="center"/>
    </xf>
    <xf numFmtId="0" fontId="2" fillId="0" borderId="6" xfId="4" applyFont="1" applyBorder="1" applyAlignment="1">
      <alignment horizontal="center"/>
    </xf>
    <xf numFmtId="0" fontId="8" fillId="0" borderId="5" xfId="4" applyFont="1" applyBorder="1" applyAlignment="1">
      <alignment horizontal="center" vertical="top" wrapText="1"/>
    </xf>
    <xf numFmtId="0" fontId="8" fillId="0" borderId="6" xfId="4" applyFont="1" applyBorder="1" applyAlignment="1">
      <alignment horizontal="center" vertical="top" wrapText="1"/>
    </xf>
    <xf numFmtId="0" fontId="17" fillId="0" borderId="5" xfId="4" applyFont="1" applyBorder="1" applyAlignment="1">
      <alignment horizontal="center" vertical="top" wrapText="1"/>
    </xf>
    <xf numFmtId="0" fontId="17" fillId="0" borderId="9" xfId="4" applyFont="1" applyBorder="1" applyAlignment="1">
      <alignment horizontal="center" vertical="top" wrapText="1"/>
    </xf>
    <xf numFmtId="0" fontId="17" fillId="0" borderId="6" xfId="4" applyFont="1" applyBorder="1" applyAlignment="1">
      <alignment horizontal="center" vertical="top" wrapText="1"/>
    </xf>
    <xf numFmtId="0" fontId="17" fillId="0" borderId="7" xfId="4" applyFont="1" applyBorder="1" applyAlignment="1">
      <alignment horizontal="center"/>
    </xf>
    <xf numFmtId="0" fontId="17" fillId="0" borderId="1" xfId="4" applyFont="1" applyBorder="1" applyAlignment="1">
      <alignment horizontal="center" vertical="top" wrapText="1"/>
    </xf>
    <xf numFmtId="0" fontId="17" fillId="0" borderId="3" xfId="4" applyFont="1" applyBorder="1" applyAlignment="1">
      <alignment horizontal="center" vertical="top" wrapText="1"/>
    </xf>
    <xf numFmtId="0" fontId="17" fillId="0" borderId="5" xfId="4" applyFont="1" applyBorder="1" applyAlignment="1">
      <alignment horizontal="center" vertical="top"/>
    </xf>
    <xf numFmtId="0" fontId="17" fillId="0" borderId="9" xfId="4" applyFont="1" applyBorder="1" applyAlignment="1">
      <alignment horizontal="center" vertical="top"/>
    </xf>
    <xf numFmtId="0" fontId="17" fillId="0" borderId="6" xfId="4" applyFont="1" applyBorder="1" applyAlignment="1">
      <alignment horizontal="center" vertical="top"/>
    </xf>
    <xf numFmtId="0" fontId="17" fillId="0" borderId="12" xfId="4" applyFont="1" applyBorder="1" applyAlignment="1">
      <alignment horizontal="center" vertical="top" wrapText="1"/>
    </xf>
    <xf numFmtId="0" fontId="17" fillId="0" borderId="13" xfId="4" applyFont="1" applyBorder="1" applyAlignment="1">
      <alignment horizontal="center" vertical="top" wrapText="1"/>
    </xf>
    <xf numFmtId="0" fontId="17" fillId="0" borderId="14" xfId="4" applyFont="1" applyBorder="1" applyAlignment="1">
      <alignment horizontal="center" vertical="top" wrapText="1"/>
    </xf>
    <xf numFmtId="0" fontId="17" fillId="0" borderId="8" xfId="4" applyFont="1" applyBorder="1" applyAlignment="1">
      <alignment horizontal="center" vertical="top" wrapText="1"/>
    </xf>
    <xf numFmtId="0" fontId="17" fillId="0" borderId="7" xfId="4" applyFont="1" applyBorder="1" applyAlignment="1">
      <alignment horizontal="center" vertical="top" wrapText="1"/>
    </xf>
    <xf numFmtId="0" fontId="17" fillId="0" borderId="15" xfId="4" applyFont="1" applyBorder="1" applyAlignment="1">
      <alignment horizontal="center" vertical="top" wrapText="1"/>
    </xf>
    <xf numFmtId="0" fontId="3" fillId="0" borderId="0" xfId="4" applyFont="1" applyAlignment="1">
      <alignment horizontal="right"/>
    </xf>
    <xf numFmtId="0" fontId="4" fillId="0" borderId="0" xfId="4" applyFont="1" applyAlignment="1">
      <alignment horizontal="center"/>
    </xf>
    <xf numFmtId="0" fontId="5" fillId="0" borderId="0" xfId="4" applyFont="1" applyAlignment="1">
      <alignment horizontal="center"/>
    </xf>
    <xf numFmtId="0" fontId="2" fillId="0" borderId="0" xfId="4" applyFont="1" applyAlignment="1">
      <alignment horizontal="left"/>
    </xf>
    <xf numFmtId="0" fontId="7" fillId="0" borderId="0" xfId="4" applyAlignment="1">
      <alignment horizontal="left"/>
    </xf>
    <xf numFmtId="0" fontId="6" fillId="0" borderId="0" xfId="4" applyFont="1" applyAlignment="1">
      <alignment horizontal="right" vertical="top" wrapText="1"/>
    </xf>
    <xf numFmtId="0" fontId="6" fillId="0" borderId="0" xfId="4" applyFont="1" applyAlignment="1">
      <alignment horizontal="center" vertical="top" wrapText="1"/>
    </xf>
    <xf numFmtId="0" fontId="2" fillId="0" borderId="0" xfId="3" applyFont="1" applyAlignment="1">
      <alignment horizontal="center"/>
    </xf>
    <xf numFmtId="0" fontId="12" fillId="0" borderId="0" xfId="3" applyFont="1" applyAlignment="1">
      <alignment horizontal="center"/>
    </xf>
    <xf numFmtId="0" fontId="5" fillId="0" borderId="0" xfId="3" applyFont="1" applyAlignment="1">
      <alignment horizontal="center" wrapText="1"/>
    </xf>
    <xf numFmtId="0" fontId="17" fillId="0" borderId="7" xfId="3" applyFont="1" applyBorder="1" applyAlignment="1">
      <alignment horizontal="right"/>
    </xf>
    <xf numFmtId="0" fontId="7" fillId="0" borderId="0" xfId="3" applyFont="1"/>
    <xf numFmtId="0" fontId="2" fillId="0" borderId="0" xfId="3" applyFont="1" applyAlignment="1">
      <alignment horizontal="center" vertical="top" wrapText="1"/>
    </xf>
    <xf numFmtId="0" fontId="2" fillId="0" borderId="2" xfId="3" applyFont="1" applyBorder="1" applyAlignment="1">
      <alignment horizontal="center" vertical="center"/>
    </xf>
    <xf numFmtId="0" fontId="2" fillId="0" borderId="0" xfId="3" applyFont="1" applyAlignment="1">
      <alignment horizontal="right" vertical="top" wrapText="1"/>
    </xf>
    <xf numFmtId="0" fontId="2" fillId="0" borderId="0" xfId="3" applyFont="1" applyAlignment="1">
      <alignment horizontal="left"/>
    </xf>
    <xf numFmtId="0" fontId="7" fillId="3" borderId="2" xfId="0" applyFont="1" applyFill="1" applyBorder="1" applyAlignment="1">
      <alignment horizontal="center" wrapText="1"/>
    </xf>
  </cellXfs>
  <cellStyles count="8">
    <cellStyle name="Normal" xfId="0" builtinId="0"/>
    <cellStyle name="Normal 2" xfId="1"/>
    <cellStyle name="Normal 2 2" xfId="2"/>
    <cellStyle name="Normal 2 3" xfId="6"/>
    <cellStyle name="Normal 3" xfId="3"/>
    <cellStyle name="Normal 3 2" xfId="4"/>
    <cellStyle name="Normal 4" xfId="5"/>
    <cellStyle name="Percent" xfId="7"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worksheet" Target="worksheets/sheet68.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worksheet" Target="worksheets/sheet6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theme" Target="theme/theme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s>
</file>

<file path=xl/drawings/drawing1.xml><?xml version="1.0" encoding="utf-8"?>
<xdr:wsDr xmlns:xdr="http://schemas.openxmlformats.org/drawingml/2006/spreadsheetDrawing" xmlns:a="http://schemas.openxmlformats.org/drawingml/2006/main">
  <xdr:oneCellAnchor>
    <xdr:from>
      <xdr:col>0</xdr:col>
      <xdr:colOff>82550</xdr:colOff>
      <xdr:row>2</xdr:row>
      <xdr:rowOff>147451</xdr:rowOff>
    </xdr:from>
    <xdr:ext cx="9266085" cy="4544096"/>
    <xdr:sp macro="" textlink="">
      <xdr:nvSpPr>
        <xdr:cNvPr id="2" name="Rectangle 1"/>
        <xdr:cNvSpPr/>
      </xdr:nvSpPr>
      <xdr:spPr>
        <a:xfrm>
          <a:off x="82550" y="488446"/>
          <a:ext cx="9263856" cy="4531229"/>
        </a:xfrm>
        <a:prstGeom prst="rect">
          <a:avLst/>
        </a:prstGeom>
        <a:noFill/>
      </xdr:spPr>
      <xdr:txBody>
        <a:bodyPr wrap="square" lIns="91440" tIns="45720" rIns="91440" bIns="45720">
          <a:noAutofit/>
        </a:bodyPr>
        <a:lstStyle/>
        <a:p>
          <a:pPr algn="ctr">
            <a:lnSpc>
              <a:spcPts val="6300"/>
            </a:lnSpc>
          </a:pPr>
          <a:r>
            <a:rPr lang="en-US" sz="5400" b="1" cap="none" spc="300">
              <a:ln w="11430" cmpd="sng">
                <a:solidFill>
                  <a:schemeClr val="accent1">
                    <a:tint val="10000"/>
                  </a:schemeClr>
                </a:solidFill>
                <a:prstDash val="solid"/>
                <a:miter lim="800000"/>
              </a:ln>
              <a:gradFill>
                <a:gsLst>
                  <a:gs pos="10000">
                    <a:schemeClr val="accent1">
                      <a:tint val="83000"/>
                      <a:shade val="100000"/>
                      <a:satMod val="200000"/>
                    </a:schemeClr>
                  </a:gs>
                  <a:gs pos="75000">
                    <a:schemeClr val="accent1">
                      <a:tint val="100000"/>
                      <a:shade val="50000"/>
                      <a:satMod val="150000"/>
                    </a:schemeClr>
                  </a:gs>
                </a:gsLst>
                <a:lin ang="5400000"/>
              </a:gradFill>
              <a:effectLst>
                <a:glow rad="45500">
                  <a:schemeClr val="accent1">
                    <a:satMod val="220000"/>
                    <a:alpha val="35000"/>
                  </a:schemeClr>
                </a:glow>
              </a:effectLst>
            </a:rPr>
            <a:t>Annual Work Plan &amp; Budget</a:t>
          </a:r>
        </a:p>
        <a:p>
          <a:pPr algn="ctr">
            <a:lnSpc>
              <a:spcPts val="6300"/>
            </a:lnSpc>
          </a:pPr>
          <a:r>
            <a:rPr lang="en-US" sz="5400" b="1" cap="none" spc="300">
              <a:ln w="11430" cmpd="sng">
                <a:solidFill>
                  <a:schemeClr val="accent1">
                    <a:tint val="10000"/>
                  </a:schemeClr>
                </a:solidFill>
                <a:prstDash val="solid"/>
                <a:miter lim="800000"/>
              </a:ln>
              <a:gradFill>
                <a:gsLst>
                  <a:gs pos="10000">
                    <a:schemeClr val="accent1">
                      <a:tint val="83000"/>
                      <a:shade val="100000"/>
                      <a:satMod val="200000"/>
                    </a:schemeClr>
                  </a:gs>
                  <a:gs pos="75000">
                    <a:schemeClr val="accent1">
                      <a:tint val="100000"/>
                      <a:shade val="50000"/>
                      <a:satMod val="150000"/>
                    </a:schemeClr>
                  </a:gs>
                </a:gsLst>
                <a:lin ang="5400000"/>
              </a:gradFill>
              <a:effectLst>
                <a:glow rad="45500">
                  <a:schemeClr val="accent1">
                    <a:satMod val="220000"/>
                    <a:alpha val="35000"/>
                  </a:schemeClr>
                </a:glow>
              </a:effectLst>
            </a:rPr>
            <a:t>2019-20</a:t>
          </a:r>
        </a:p>
        <a:p>
          <a:pPr algn="ctr">
            <a:lnSpc>
              <a:spcPts val="6300"/>
            </a:lnSpc>
          </a:pPr>
          <a:endParaRPr lang="en-US" sz="5400" b="1" cap="none" spc="300">
            <a:ln w="11430" cmpd="sng">
              <a:solidFill>
                <a:schemeClr val="accent1">
                  <a:tint val="10000"/>
                </a:schemeClr>
              </a:solidFill>
              <a:prstDash val="solid"/>
              <a:miter lim="800000"/>
            </a:ln>
            <a:gradFill>
              <a:gsLst>
                <a:gs pos="10000">
                  <a:schemeClr val="accent1">
                    <a:tint val="83000"/>
                    <a:shade val="100000"/>
                    <a:satMod val="200000"/>
                  </a:schemeClr>
                </a:gs>
                <a:gs pos="75000">
                  <a:schemeClr val="accent1">
                    <a:tint val="100000"/>
                    <a:shade val="50000"/>
                    <a:satMod val="150000"/>
                  </a:schemeClr>
                </a:gs>
              </a:gsLst>
              <a:lin ang="5400000"/>
            </a:gradFill>
            <a:effectLst>
              <a:glow rad="45500">
                <a:schemeClr val="accent1">
                  <a:satMod val="220000"/>
                  <a:alpha val="35000"/>
                </a:schemeClr>
              </a:glow>
            </a:effectLst>
          </a:endParaRPr>
        </a:p>
        <a:p>
          <a:pPr algn="ctr">
            <a:lnSpc>
              <a:spcPts val="5100"/>
            </a:lnSpc>
          </a:pPr>
          <a:r>
            <a:rPr lang="en-US" sz="4400" b="1" cap="none" spc="300">
              <a:ln w="11430" cmpd="sng">
                <a:solidFill>
                  <a:schemeClr val="accent1">
                    <a:tint val="10000"/>
                  </a:schemeClr>
                </a:solidFill>
                <a:prstDash val="solid"/>
                <a:miter lim="800000"/>
              </a:ln>
              <a:gradFill>
                <a:gsLst>
                  <a:gs pos="10000">
                    <a:schemeClr val="accent1">
                      <a:tint val="83000"/>
                      <a:shade val="100000"/>
                      <a:satMod val="200000"/>
                    </a:schemeClr>
                  </a:gs>
                  <a:gs pos="75000">
                    <a:schemeClr val="accent1">
                      <a:tint val="100000"/>
                      <a:shade val="50000"/>
                      <a:satMod val="150000"/>
                    </a:schemeClr>
                  </a:gs>
                </a:gsLst>
                <a:lin ang="5400000"/>
              </a:gradFill>
              <a:effectLst>
                <a:glow rad="45500">
                  <a:schemeClr val="accent1">
                    <a:satMod val="220000"/>
                    <a:alpha val="35000"/>
                  </a:schemeClr>
                </a:glow>
              </a:effectLst>
            </a:rPr>
            <a:t>State/UT</a:t>
          </a:r>
          <a:r>
            <a:rPr lang="en-US" sz="4400" b="1" cap="none" spc="300" baseline="0">
              <a:ln w="11430" cmpd="sng">
                <a:solidFill>
                  <a:schemeClr val="accent1">
                    <a:tint val="10000"/>
                  </a:schemeClr>
                </a:solidFill>
                <a:prstDash val="solid"/>
                <a:miter lim="800000"/>
              </a:ln>
              <a:gradFill>
                <a:gsLst>
                  <a:gs pos="10000">
                    <a:schemeClr val="accent1">
                      <a:tint val="83000"/>
                      <a:shade val="100000"/>
                      <a:satMod val="200000"/>
                    </a:schemeClr>
                  </a:gs>
                  <a:gs pos="75000">
                    <a:schemeClr val="accent1">
                      <a:tint val="100000"/>
                      <a:shade val="50000"/>
                      <a:satMod val="150000"/>
                    </a:schemeClr>
                  </a:gs>
                </a:gsLst>
                <a:lin ang="5400000"/>
              </a:gradFill>
              <a:effectLst>
                <a:glow rad="45500">
                  <a:schemeClr val="accent1">
                    <a:satMod val="220000"/>
                    <a:alpha val="35000"/>
                  </a:schemeClr>
                </a:glow>
              </a:effectLst>
            </a:rPr>
            <a:t>: A &amp; N Islands</a:t>
          </a:r>
        </a:p>
        <a:p>
          <a:pPr algn="ctr">
            <a:lnSpc>
              <a:spcPts val="5100"/>
            </a:lnSpc>
          </a:pPr>
          <a:r>
            <a:rPr lang="en-US" sz="4400" b="1" cap="none" spc="300" baseline="0">
              <a:ln w="11430" cmpd="sng">
                <a:solidFill>
                  <a:schemeClr val="accent1">
                    <a:tint val="10000"/>
                  </a:schemeClr>
                </a:solidFill>
                <a:prstDash val="solid"/>
                <a:miter lim="800000"/>
              </a:ln>
              <a:gradFill>
                <a:gsLst>
                  <a:gs pos="10000">
                    <a:schemeClr val="accent1">
                      <a:tint val="83000"/>
                      <a:shade val="100000"/>
                      <a:satMod val="200000"/>
                    </a:schemeClr>
                  </a:gs>
                  <a:gs pos="75000">
                    <a:schemeClr val="accent1">
                      <a:tint val="100000"/>
                      <a:shade val="50000"/>
                      <a:satMod val="150000"/>
                    </a:schemeClr>
                  </a:gs>
                </a:gsLst>
                <a:lin ang="5400000"/>
              </a:gradFill>
              <a:effectLst>
                <a:glow rad="45500">
                  <a:schemeClr val="accent1">
                    <a:satMod val="220000"/>
                    <a:alpha val="35000"/>
                  </a:schemeClr>
                </a:glow>
              </a:effectLst>
            </a:rPr>
            <a:t>Date of Submission : ________</a:t>
          </a:r>
          <a:endParaRPr lang="en-US" sz="4400" b="1" cap="none" spc="300">
            <a:ln w="11430" cmpd="sng">
              <a:solidFill>
                <a:schemeClr val="accent1">
                  <a:tint val="10000"/>
                </a:schemeClr>
              </a:solidFill>
              <a:prstDash val="solid"/>
              <a:miter lim="800000"/>
            </a:ln>
            <a:gradFill>
              <a:gsLst>
                <a:gs pos="10000">
                  <a:schemeClr val="accent1">
                    <a:tint val="83000"/>
                    <a:shade val="100000"/>
                    <a:satMod val="200000"/>
                  </a:schemeClr>
                </a:gs>
                <a:gs pos="75000">
                  <a:schemeClr val="accent1">
                    <a:tint val="100000"/>
                    <a:shade val="50000"/>
                    <a:satMod val="150000"/>
                  </a:schemeClr>
                </a:gs>
              </a:gsLst>
              <a:lin ang="5400000"/>
            </a:gradFill>
            <a:effectLst>
              <a:glow rad="45500">
                <a:schemeClr val="accent1">
                  <a:satMod val="220000"/>
                  <a:alpha val="35000"/>
                </a:schemeClr>
              </a:glow>
            </a:effectLst>
          </a:endParaRPr>
        </a:p>
        <a:p>
          <a:pPr algn="ctr">
            <a:lnSpc>
              <a:spcPts val="6300"/>
            </a:lnSpc>
          </a:pPr>
          <a:endParaRPr lang="en-US" sz="5400" b="1" cap="none" spc="300">
            <a:ln w="11430" cmpd="sng">
              <a:solidFill>
                <a:schemeClr val="accent1">
                  <a:tint val="10000"/>
                </a:schemeClr>
              </a:solidFill>
              <a:prstDash val="solid"/>
              <a:miter lim="800000"/>
            </a:ln>
            <a:gradFill>
              <a:gsLst>
                <a:gs pos="10000">
                  <a:schemeClr val="accent1">
                    <a:tint val="83000"/>
                    <a:shade val="100000"/>
                    <a:satMod val="200000"/>
                  </a:schemeClr>
                </a:gs>
                <a:gs pos="75000">
                  <a:schemeClr val="accent1">
                    <a:tint val="100000"/>
                    <a:shade val="50000"/>
                    <a:satMod val="150000"/>
                  </a:schemeClr>
                </a:gs>
              </a:gsLst>
              <a:lin ang="5400000"/>
            </a:gradFill>
            <a:effectLst>
              <a:glow rad="45500">
                <a:schemeClr val="accent1">
                  <a:satMod val="220000"/>
                  <a:alpha val="35000"/>
                </a:schemeClr>
              </a:glow>
            </a:effectLst>
          </a:endParaRPr>
        </a:p>
      </xdr:txBody>
    </xdr:sp>
    <xdr:clientData/>
  </xdr:oneCellAnchor>
</xdr:wsDr>
</file>

<file path=xl/drawings/drawing10.xml><?xml version="1.0" encoding="utf-8"?>
<xdr:wsDr xmlns:xdr="http://schemas.openxmlformats.org/drawingml/2006/spreadsheetDrawing" xmlns:a="http://schemas.openxmlformats.org/drawingml/2006/main">
  <xdr:twoCellAnchor>
    <xdr:from>
      <xdr:col>5</xdr:col>
      <xdr:colOff>533401</xdr:colOff>
      <xdr:row>14</xdr:row>
      <xdr:rowOff>114299</xdr:rowOff>
    </xdr:from>
    <xdr:to>
      <xdr:col>7</xdr:col>
      <xdr:colOff>381001</xdr:colOff>
      <xdr:row>16</xdr:row>
      <xdr:rowOff>76199</xdr:rowOff>
    </xdr:to>
    <xdr:sp macro="" textlink="">
      <xdr:nvSpPr>
        <xdr:cNvPr id="3" name="TextBox 2"/>
        <xdr:cNvSpPr txBox="1"/>
      </xdr:nvSpPr>
      <xdr:spPr>
        <a:xfrm rot="20482162">
          <a:off x="3362326" y="3838574"/>
          <a:ext cx="1733550" cy="285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pPr algn="ctr"/>
          <a:r>
            <a:rPr lang="en-US" sz="1100" b="1"/>
            <a:t>Not Applicable</a:t>
          </a:r>
        </a:p>
      </xdr:txBody>
    </xdr:sp>
    <xdr:clientData/>
  </xdr:twoCellAnchor>
  <xdr:twoCellAnchor>
    <xdr:from>
      <xdr:col>1</xdr:col>
      <xdr:colOff>22678</xdr:colOff>
      <xdr:row>8</xdr:row>
      <xdr:rowOff>11340</xdr:rowOff>
    </xdr:from>
    <xdr:to>
      <xdr:col>10</xdr:col>
      <xdr:colOff>907143</xdr:colOff>
      <xdr:row>24</xdr:row>
      <xdr:rowOff>148320</xdr:rowOff>
    </xdr:to>
    <xdr:cxnSp macro="">
      <xdr:nvCxnSpPr>
        <xdr:cNvPr id="4" name="Straight Connector 3"/>
        <xdr:cNvCxnSpPr/>
      </xdr:nvCxnSpPr>
      <xdr:spPr>
        <a:xfrm flipV="1">
          <a:off x="408214" y="2925536"/>
          <a:ext cx="8016875" cy="267698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11.xml><?xml version="1.0" encoding="utf-8"?>
<xdr:wsDr xmlns:xdr="http://schemas.openxmlformats.org/drawingml/2006/spreadsheetDrawing" xmlns:a="http://schemas.openxmlformats.org/drawingml/2006/main">
  <xdr:twoCellAnchor>
    <xdr:from>
      <xdr:col>6</xdr:col>
      <xdr:colOff>345287</xdr:colOff>
      <xdr:row>12</xdr:row>
      <xdr:rowOff>107162</xdr:rowOff>
    </xdr:from>
    <xdr:to>
      <xdr:col>8</xdr:col>
      <xdr:colOff>472235</xdr:colOff>
      <xdr:row>13</xdr:row>
      <xdr:rowOff>184843</xdr:rowOff>
    </xdr:to>
    <xdr:sp macro="" textlink="">
      <xdr:nvSpPr>
        <xdr:cNvPr id="2" name="TextBox 1"/>
        <xdr:cNvSpPr txBox="1"/>
      </xdr:nvSpPr>
      <xdr:spPr>
        <a:xfrm rot="20741488">
          <a:off x="3905256" y="3405193"/>
          <a:ext cx="1722385" cy="26818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pPr algn="ctr"/>
          <a:r>
            <a:rPr lang="en-US" sz="1100" b="1"/>
            <a:t>Not Applicable</a:t>
          </a:r>
        </a:p>
      </xdr:txBody>
    </xdr:sp>
    <xdr:clientData/>
  </xdr:twoCellAnchor>
  <xdr:twoCellAnchor>
    <xdr:from>
      <xdr:col>0</xdr:col>
      <xdr:colOff>11907</xdr:colOff>
      <xdr:row>8</xdr:row>
      <xdr:rowOff>59532</xdr:rowOff>
    </xdr:from>
    <xdr:to>
      <xdr:col>14</xdr:col>
      <xdr:colOff>690562</xdr:colOff>
      <xdr:row>21</xdr:row>
      <xdr:rowOff>0</xdr:rowOff>
    </xdr:to>
    <xdr:cxnSp macro="">
      <xdr:nvCxnSpPr>
        <xdr:cNvPr id="3" name="Straight Connector 2"/>
        <xdr:cNvCxnSpPr/>
      </xdr:nvCxnSpPr>
      <xdr:spPr>
        <a:xfrm flipV="1">
          <a:off x="11907" y="2595563"/>
          <a:ext cx="10001249" cy="2902954"/>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9525</xdr:colOff>
      <xdr:row>21</xdr:row>
      <xdr:rowOff>0</xdr:rowOff>
    </xdr:from>
    <xdr:to>
      <xdr:col>5</xdr:col>
      <xdr:colOff>1143000</xdr:colOff>
      <xdr:row>39</xdr:row>
      <xdr:rowOff>0</xdr:rowOff>
    </xdr:to>
    <xdr:cxnSp macro="">
      <xdr:nvCxnSpPr>
        <xdr:cNvPr id="2" name="Straight Connector 1"/>
        <xdr:cNvCxnSpPr/>
      </xdr:nvCxnSpPr>
      <xdr:spPr>
        <a:xfrm flipV="1">
          <a:off x="2409825" y="4876800"/>
          <a:ext cx="7105650" cy="378142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447675</xdr:colOff>
      <xdr:row>29</xdr:row>
      <xdr:rowOff>171450</xdr:rowOff>
    </xdr:from>
    <xdr:to>
      <xdr:col>2</xdr:col>
      <xdr:colOff>1266825</xdr:colOff>
      <xdr:row>31</xdr:row>
      <xdr:rowOff>104775</xdr:rowOff>
    </xdr:to>
    <xdr:sp macro="" textlink="">
      <xdr:nvSpPr>
        <xdr:cNvPr id="3" name="TextBox 2"/>
        <xdr:cNvSpPr txBox="1"/>
      </xdr:nvSpPr>
      <xdr:spPr>
        <a:xfrm rot="19907366">
          <a:off x="4562475" y="6924675"/>
          <a:ext cx="819150" cy="3143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pPr algn="ctr"/>
          <a:r>
            <a:rPr lang="en-US" sz="1600"/>
            <a:t>Nil</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0</xdr:col>
      <xdr:colOff>361950</xdr:colOff>
      <xdr:row>10</xdr:row>
      <xdr:rowOff>66675</xdr:rowOff>
    </xdr:from>
    <xdr:to>
      <xdr:col>15</xdr:col>
      <xdr:colOff>742950</xdr:colOff>
      <xdr:row>26</xdr:row>
      <xdr:rowOff>28575</xdr:rowOff>
    </xdr:to>
    <xdr:cxnSp macro="">
      <xdr:nvCxnSpPr>
        <xdr:cNvPr id="2" name="Straight Connector 1"/>
        <xdr:cNvCxnSpPr/>
      </xdr:nvCxnSpPr>
      <xdr:spPr>
        <a:xfrm flipV="1">
          <a:off x="361950" y="2457450"/>
          <a:ext cx="9010650" cy="255270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77818</xdr:colOff>
      <xdr:row>15</xdr:row>
      <xdr:rowOff>133785</xdr:rowOff>
    </xdr:from>
    <xdr:to>
      <xdr:col>10</xdr:col>
      <xdr:colOff>49119</xdr:colOff>
      <xdr:row>17</xdr:row>
      <xdr:rowOff>134283</xdr:rowOff>
    </xdr:to>
    <xdr:sp macro="" textlink="">
      <xdr:nvSpPr>
        <xdr:cNvPr id="3" name="TextBox 2"/>
        <xdr:cNvSpPr txBox="1"/>
      </xdr:nvSpPr>
      <xdr:spPr>
        <a:xfrm rot="20645596">
          <a:off x="3697318" y="3334185"/>
          <a:ext cx="2133476" cy="32434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pPr algn="ctr"/>
          <a:r>
            <a:rPr lang="en-US" sz="1800"/>
            <a:t>Not Applicable</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66675</xdr:colOff>
      <xdr:row>10</xdr:row>
      <xdr:rowOff>1</xdr:rowOff>
    </xdr:from>
    <xdr:to>
      <xdr:col>15</xdr:col>
      <xdr:colOff>733425</xdr:colOff>
      <xdr:row>26</xdr:row>
      <xdr:rowOff>123825</xdr:rowOff>
    </xdr:to>
    <xdr:cxnSp macro="">
      <xdr:nvCxnSpPr>
        <xdr:cNvPr id="2" name="Straight Connector 1"/>
        <xdr:cNvCxnSpPr/>
      </xdr:nvCxnSpPr>
      <xdr:spPr>
        <a:xfrm flipV="1">
          <a:off x="66675" y="2590801"/>
          <a:ext cx="9705975" cy="2714624"/>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411195</xdr:colOff>
      <xdr:row>15</xdr:row>
      <xdr:rowOff>114736</xdr:rowOff>
    </xdr:from>
    <xdr:to>
      <xdr:col>10</xdr:col>
      <xdr:colOff>382496</xdr:colOff>
      <xdr:row>17</xdr:row>
      <xdr:rowOff>115234</xdr:rowOff>
    </xdr:to>
    <xdr:sp macro="" textlink="">
      <xdr:nvSpPr>
        <xdr:cNvPr id="3" name="TextBox 2"/>
        <xdr:cNvSpPr txBox="1"/>
      </xdr:nvSpPr>
      <xdr:spPr>
        <a:xfrm rot="20620441">
          <a:off x="4030695" y="3515161"/>
          <a:ext cx="2133476" cy="32434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pPr algn="ctr"/>
          <a:r>
            <a:rPr lang="en-US" sz="1800"/>
            <a:t>Not Applicable</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0</xdr:col>
      <xdr:colOff>47625</xdr:colOff>
      <xdr:row>10</xdr:row>
      <xdr:rowOff>57150</xdr:rowOff>
    </xdr:from>
    <xdr:to>
      <xdr:col>15</xdr:col>
      <xdr:colOff>762000</xdr:colOff>
      <xdr:row>26</xdr:row>
      <xdr:rowOff>133350</xdr:rowOff>
    </xdr:to>
    <xdr:cxnSp macro="">
      <xdr:nvCxnSpPr>
        <xdr:cNvPr id="2" name="Straight Connector 1"/>
        <xdr:cNvCxnSpPr/>
      </xdr:nvCxnSpPr>
      <xdr:spPr>
        <a:xfrm flipV="1">
          <a:off x="47625" y="2371725"/>
          <a:ext cx="9753600" cy="266700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315943</xdr:colOff>
      <xdr:row>16</xdr:row>
      <xdr:rowOff>29011</xdr:rowOff>
    </xdr:from>
    <xdr:to>
      <xdr:col>10</xdr:col>
      <xdr:colOff>287244</xdr:colOff>
      <xdr:row>18</xdr:row>
      <xdr:rowOff>29509</xdr:rowOff>
    </xdr:to>
    <xdr:sp macro="" textlink="">
      <xdr:nvSpPr>
        <xdr:cNvPr id="3" name="TextBox 2"/>
        <xdr:cNvSpPr txBox="1"/>
      </xdr:nvSpPr>
      <xdr:spPr>
        <a:xfrm rot="20613293">
          <a:off x="3935443" y="3315136"/>
          <a:ext cx="2133476" cy="32434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pPr algn="ctr"/>
          <a:r>
            <a:rPr lang="en-US" sz="1800"/>
            <a:t>Not Applicable</a:t>
          </a: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13</xdr:col>
      <xdr:colOff>489857</xdr:colOff>
      <xdr:row>10</xdr:row>
      <xdr:rowOff>40822</xdr:rowOff>
    </xdr:from>
    <xdr:to>
      <xdr:col>17</xdr:col>
      <xdr:colOff>1279071</xdr:colOff>
      <xdr:row>14</xdr:row>
      <xdr:rowOff>13607</xdr:rowOff>
    </xdr:to>
    <xdr:cxnSp macro="">
      <xdr:nvCxnSpPr>
        <xdr:cNvPr id="2" name="Straight Connector 1"/>
        <xdr:cNvCxnSpPr/>
      </xdr:nvCxnSpPr>
      <xdr:spPr>
        <a:xfrm flipV="1">
          <a:off x="8605157" y="3079297"/>
          <a:ext cx="3665764" cy="77288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353785</xdr:colOff>
      <xdr:row>10</xdr:row>
      <xdr:rowOff>13606</xdr:rowOff>
    </xdr:from>
    <xdr:to>
      <xdr:col>16</xdr:col>
      <xdr:colOff>285750</xdr:colOff>
      <xdr:row>12</xdr:row>
      <xdr:rowOff>95249</xdr:rowOff>
    </xdr:to>
    <xdr:sp macro="" textlink="">
      <xdr:nvSpPr>
        <xdr:cNvPr id="3" name="Rectangle 2"/>
        <xdr:cNvSpPr/>
      </xdr:nvSpPr>
      <xdr:spPr>
        <a:xfrm>
          <a:off x="8992960" y="3052081"/>
          <a:ext cx="1513115" cy="48169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en-US" sz="1400" b="1">
              <a:solidFill>
                <a:sysClr val="windowText" lastClr="000000"/>
              </a:solidFill>
            </a:rPr>
            <a:t>Pl.</a:t>
          </a:r>
          <a:r>
            <a:rPr lang="en-US" sz="1400" b="1" baseline="0">
              <a:solidFill>
                <a:sysClr val="windowText" lastClr="000000"/>
              </a:solidFill>
            </a:rPr>
            <a:t> see note at AT-11</a:t>
          </a:r>
          <a:endParaRPr lang="en-US" sz="1400" b="1">
            <a:solidFill>
              <a:sysClr val="windowText" lastClr="000000"/>
            </a:solidFill>
          </a:endParaRPr>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1</xdr:col>
      <xdr:colOff>0</xdr:colOff>
      <xdr:row>10</xdr:row>
      <xdr:rowOff>0</xdr:rowOff>
    </xdr:from>
    <xdr:to>
      <xdr:col>19</xdr:col>
      <xdr:colOff>0</xdr:colOff>
      <xdr:row>26</xdr:row>
      <xdr:rowOff>166687</xdr:rowOff>
    </xdr:to>
    <xdr:cxnSp macro="">
      <xdr:nvCxnSpPr>
        <xdr:cNvPr id="2" name="Straight Connector 1"/>
        <xdr:cNvCxnSpPr/>
      </xdr:nvCxnSpPr>
      <xdr:spPr>
        <a:xfrm flipV="1">
          <a:off x="609600" y="3086100"/>
          <a:ext cx="14173200" cy="3281362"/>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488156</xdr:colOff>
      <xdr:row>13</xdr:row>
      <xdr:rowOff>154781</xdr:rowOff>
    </xdr:from>
    <xdr:to>
      <xdr:col>11</xdr:col>
      <xdr:colOff>464344</xdr:colOff>
      <xdr:row>16</xdr:row>
      <xdr:rowOff>11906</xdr:rowOff>
    </xdr:to>
    <xdr:sp macro="" textlink="">
      <xdr:nvSpPr>
        <xdr:cNvPr id="3" name="Rectangle 2"/>
        <xdr:cNvSpPr/>
      </xdr:nvSpPr>
      <xdr:spPr>
        <a:xfrm>
          <a:off x="7631906" y="3840956"/>
          <a:ext cx="1738313" cy="4572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en-US" sz="1600" b="1">
              <a:solidFill>
                <a:sysClr val="windowText" lastClr="000000"/>
              </a:solidFill>
            </a:rPr>
            <a:t>NIL</a:t>
          </a:r>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3</xdr:col>
      <xdr:colOff>7081</xdr:colOff>
      <xdr:row>14</xdr:row>
      <xdr:rowOff>152878</xdr:rowOff>
    </xdr:from>
    <xdr:to>
      <xdr:col>4</xdr:col>
      <xdr:colOff>424140</xdr:colOff>
      <xdr:row>16</xdr:row>
      <xdr:rowOff>105422</xdr:rowOff>
    </xdr:to>
    <xdr:sp macro="" textlink="">
      <xdr:nvSpPr>
        <xdr:cNvPr id="2" name="Rectangle 1"/>
        <xdr:cNvSpPr/>
      </xdr:nvSpPr>
      <xdr:spPr>
        <a:xfrm rot="20105735">
          <a:off x="3464656" y="3810478"/>
          <a:ext cx="1731509" cy="35259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en-US" sz="1600" b="1">
              <a:solidFill>
                <a:sysClr val="windowText" lastClr="000000"/>
              </a:solidFill>
            </a:rPr>
            <a:t>NIL</a:t>
          </a:r>
        </a:p>
      </xdr:txBody>
    </xdr:sp>
    <xdr:clientData/>
  </xdr:twoCellAnchor>
  <xdr:twoCellAnchor>
    <xdr:from>
      <xdr:col>0</xdr:col>
      <xdr:colOff>47625</xdr:colOff>
      <xdr:row>9</xdr:row>
      <xdr:rowOff>85725</xdr:rowOff>
    </xdr:from>
    <xdr:to>
      <xdr:col>6</xdr:col>
      <xdr:colOff>1009650</xdr:colOff>
      <xdr:row>26</xdr:row>
      <xdr:rowOff>161925</xdr:rowOff>
    </xdr:to>
    <xdr:cxnSp macro="">
      <xdr:nvCxnSpPr>
        <xdr:cNvPr id="3" name="Straight Connector 2"/>
        <xdr:cNvCxnSpPr/>
      </xdr:nvCxnSpPr>
      <xdr:spPr>
        <a:xfrm flipV="1">
          <a:off x="47625" y="2743200"/>
          <a:ext cx="7972425" cy="339090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19.xml><?xml version="1.0" encoding="utf-8"?>
<xdr:wsDr xmlns:xdr="http://schemas.openxmlformats.org/drawingml/2006/spreadsheetDrawing" xmlns:a="http://schemas.openxmlformats.org/drawingml/2006/main">
  <xdr:twoCellAnchor>
    <xdr:from>
      <xdr:col>0</xdr:col>
      <xdr:colOff>485775</xdr:colOff>
      <xdr:row>11</xdr:row>
      <xdr:rowOff>19050</xdr:rowOff>
    </xdr:from>
    <xdr:to>
      <xdr:col>12</xdr:col>
      <xdr:colOff>28575</xdr:colOff>
      <xdr:row>27</xdr:row>
      <xdr:rowOff>153459</xdr:rowOff>
    </xdr:to>
    <xdr:cxnSp macro="">
      <xdr:nvCxnSpPr>
        <xdr:cNvPr id="2" name="Straight Connector 1"/>
        <xdr:cNvCxnSpPr/>
      </xdr:nvCxnSpPr>
      <xdr:spPr>
        <a:xfrm flipV="1">
          <a:off x="485775" y="2400300"/>
          <a:ext cx="9305925" cy="2725209"/>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49243</xdr:colOff>
      <xdr:row>18</xdr:row>
      <xdr:rowOff>436</xdr:rowOff>
    </xdr:from>
    <xdr:to>
      <xdr:col>7</xdr:col>
      <xdr:colOff>487269</xdr:colOff>
      <xdr:row>20</xdr:row>
      <xdr:rowOff>934</xdr:rowOff>
    </xdr:to>
    <xdr:sp macro="" textlink="">
      <xdr:nvSpPr>
        <xdr:cNvPr id="3" name="TextBox 2"/>
        <xdr:cNvSpPr txBox="1"/>
      </xdr:nvSpPr>
      <xdr:spPr>
        <a:xfrm rot="20613293">
          <a:off x="3878293" y="3515161"/>
          <a:ext cx="2133476" cy="32434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pPr algn="ctr"/>
          <a:r>
            <a:rPr lang="en-US" sz="1800"/>
            <a:t>Not Applicable</a:t>
          </a:r>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0</xdr:col>
      <xdr:colOff>0</xdr:colOff>
      <xdr:row>3</xdr:row>
      <xdr:rowOff>55059</xdr:rowOff>
    </xdr:from>
    <xdr:ext cx="5588000" cy="2628220"/>
    <xdr:sp macro="" textlink="">
      <xdr:nvSpPr>
        <xdr:cNvPr id="2" name="Rectangle 1"/>
        <xdr:cNvSpPr/>
      </xdr:nvSpPr>
      <xdr:spPr>
        <a:xfrm>
          <a:off x="0" y="531309"/>
          <a:ext cx="5588000" cy="2628220"/>
        </a:xfrm>
        <a:prstGeom prst="rect">
          <a:avLst/>
        </a:prstGeom>
        <a:noFill/>
      </xdr:spPr>
      <xdr:txBody>
        <a:bodyPr wrap="square" lIns="91440" tIns="45720" rIns="91440" bIns="45720">
          <a:spAutoFit/>
        </a:bodyPr>
        <a:lstStyle/>
        <a:p>
          <a:pPr algn="ctr"/>
          <a:r>
            <a:rPr lang="en-US" sz="5400" b="1" cap="none" spc="0">
              <a:ln w="17780" cmpd="sng">
                <a:solidFill>
                  <a:srgbClr val="FFFFFF"/>
                </a:solidFill>
                <a:prstDash val="solid"/>
                <a:miter lim="800000"/>
              </a:ln>
              <a:gradFill rotWithShape="1">
                <a:gsLst>
                  <a:gs pos="0">
                    <a:srgbClr val="000000">
                      <a:tint val="92000"/>
                      <a:shade val="100000"/>
                      <a:satMod val="150000"/>
                    </a:srgbClr>
                  </a:gs>
                  <a:gs pos="49000">
                    <a:srgbClr val="000000">
                      <a:tint val="89000"/>
                      <a:shade val="90000"/>
                      <a:satMod val="150000"/>
                    </a:srgbClr>
                  </a:gs>
                  <a:gs pos="50000">
                    <a:srgbClr val="000000">
                      <a:tint val="100000"/>
                      <a:shade val="75000"/>
                      <a:satMod val="150000"/>
                    </a:srgbClr>
                  </a:gs>
                  <a:gs pos="95000">
                    <a:srgbClr val="000000">
                      <a:shade val="47000"/>
                      <a:satMod val="150000"/>
                    </a:srgbClr>
                  </a:gs>
                  <a:gs pos="100000">
                    <a:srgbClr val="000000">
                      <a:shade val="39000"/>
                      <a:satMod val="150000"/>
                    </a:srgbClr>
                  </a:gs>
                </a:gsLst>
                <a:lin ang="5400000"/>
              </a:gradFill>
              <a:effectLst>
                <a:outerShdw blurRad="50800" algn="tl" rotWithShape="0">
                  <a:srgbClr val="000000"/>
                </a:outerShdw>
              </a:effectLst>
            </a:rPr>
            <a:t>Performance during </a:t>
          </a:r>
        </a:p>
        <a:p>
          <a:pPr algn="ctr">
            <a:lnSpc>
              <a:spcPts val="6500"/>
            </a:lnSpc>
          </a:pPr>
          <a:r>
            <a:rPr lang="en-US" sz="5400" b="1" cap="none" spc="0">
              <a:ln w="17780" cmpd="sng">
                <a:solidFill>
                  <a:srgbClr val="FFFFFF"/>
                </a:solidFill>
                <a:prstDash val="solid"/>
                <a:miter lim="800000"/>
              </a:ln>
              <a:gradFill rotWithShape="1">
                <a:gsLst>
                  <a:gs pos="0">
                    <a:srgbClr val="000000">
                      <a:tint val="92000"/>
                      <a:shade val="100000"/>
                      <a:satMod val="150000"/>
                    </a:srgbClr>
                  </a:gs>
                  <a:gs pos="49000">
                    <a:srgbClr val="000000">
                      <a:tint val="89000"/>
                      <a:shade val="90000"/>
                      <a:satMod val="150000"/>
                    </a:srgbClr>
                  </a:gs>
                  <a:gs pos="50000">
                    <a:srgbClr val="000000">
                      <a:tint val="100000"/>
                      <a:shade val="75000"/>
                      <a:satMod val="150000"/>
                    </a:srgbClr>
                  </a:gs>
                  <a:gs pos="95000">
                    <a:srgbClr val="000000">
                      <a:shade val="47000"/>
                      <a:satMod val="150000"/>
                    </a:srgbClr>
                  </a:gs>
                  <a:gs pos="100000">
                    <a:srgbClr val="000000">
                      <a:shade val="39000"/>
                      <a:satMod val="150000"/>
                    </a:srgbClr>
                  </a:gs>
                </a:gsLst>
                <a:lin ang="5400000"/>
              </a:gradFill>
              <a:effectLst>
                <a:outerShdw blurRad="50800" algn="tl" rotWithShape="0">
                  <a:srgbClr val="000000"/>
                </a:outerShdw>
              </a:effectLst>
            </a:rPr>
            <a:t>2018-19</a:t>
          </a:r>
        </a:p>
      </xdr:txBody>
    </xdr:sp>
    <xdr:clientData/>
  </xdr:oneCellAnchor>
</xdr:wsDr>
</file>

<file path=xl/drawings/drawing20.xml><?xml version="1.0" encoding="utf-8"?>
<xdr:wsDr xmlns:xdr="http://schemas.openxmlformats.org/drawingml/2006/spreadsheetDrawing" xmlns:a="http://schemas.openxmlformats.org/drawingml/2006/main">
  <xdr:twoCellAnchor>
    <xdr:from>
      <xdr:col>1</xdr:col>
      <xdr:colOff>9525</xdr:colOff>
      <xdr:row>10</xdr:row>
      <xdr:rowOff>152400</xdr:rowOff>
    </xdr:from>
    <xdr:to>
      <xdr:col>12</xdr:col>
      <xdr:colOff>19050</xdr:colOff>
      <xdr:row>27</xdr:row>
      <xdr:rowOff>153459</xdr:rowOff>
    </xdr:to>
    <xdr:cxnSp macro="">
      <xdr:nvCxnSpPr>
        <xdr:cNvPr id="2" name="Straight Connector 1"/>
        <xdr:cNvCxnSpPr/>
      </xdr:nvCxnSpPr>
      <xdr:spPr>
        <a:xfrm flipV="1">
          <a:off x="504825" y="2333625"/>
          <a:ext cx="9124950" cy="2753784"/>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773143</xdr:colOff>
      <xdr:row>17</xdr:row>
      <xdr:rowOff>76636</xdr:rowOff>
    </xdr:from>
    <xdr:to>
      <xdr:col>7</xdr:col>
      <xdr:colOff>420594</xdr:colOff>
      <xdr:row>19</xdr:row>
      <xdr:rowOff>77134</xdr:rowOff>
    </xdr:to>
    <xdr:sp macro="" textlink="">
      <xdr:nvSpPr>
        <xdr:cNvPr id="3" name="TextBox 2"/>
        <xdr:cNvSpPr txBox="1"/>
      </xdr:nvSpPr>
      <xdr:spPr>
        <a:xfrm rot="20613293">
          <a:off x="3811618" y="3391336"/>
          <a:ext cx="2133476" cy="32434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pPr algn="ctr"/>
          <a:r>
            <a:rPr lang="en-US" sz="1800"/>
            <a:t>Not Applicable</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9525</xdr:colOff>
      <xdr:row>10</xdr:row>
      <xdr:rowOff>152400</xdr:rowOff>
    </xdr:from>
    <xdr:to>
      <xdr:col>9</xdr:col>
      <xdr:colOff>1256118</xdr:colOff>
      <xdr:row>28</xdr:row>
      <xdr:rowOff>10584</xdr:rowOff>
    </xdr:to>
    <xdr:cxnSp macro="">
      <xdr:nvCxnSpPr>
        <xdr:cNvPr id="2" name="Straight Connector 1"/>
        <xdr:cNvCxnSpPr/>
      </xdr:nvCxnSpPr>
      <xdr:spPr>
        <a:xfrm flipV="1">
          <a:off x="504825" y="2676525"/>
          <a:ext cx="8599893" cy="2772834"/>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496919</xdr:colOff>
      <xdr:row>16</xdr:row>
      <xdr:rowOff>143311</xdr:rowOff>
    </xdr:from>
    <xdr:to>
      <xdr:col>6</xdr:col>
      <xdr:colOff>801595</xdr:colOff>
      <xdr:row>18</xdr:row>
      <xdr:rowOff>143809</xdr:rowOff>
    </xdr:to>
    <xdr:sp macro="" textlink="">
      <xdr:nvSpPr>
        <xdr:cNvPr id="3" name="TextBox 2"/>
        <xdr:cNvSpPr txBox="1"/>
      </xdr:nvSpPr>
      <xdr:spPr>
        <a:xfrm rot="20506057">
          <a:off x="3535394" y="3638986"/>
          <a:ext cx="2133476" cy="32434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pPr algn="ctr"/>
          <a:r>
            <a:rPr lang="en-US" sz="1800"/>
            <a:t>Not Applicable</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19050</xdr:colOff>
      <xdr:row>11</xdr:row>
      <xdr:rowOff>28575</xdr:rowOff>
    </xdr:from>
    <xdr:to>
      <xdr:col>10</xdr:col>
      <xdr:colOff>8343</xdr:colOff>
      <xdr:row>27</xdr:row>
      <xdr:rowOff>142875</xdr:rowOff>
    </xdr:to>
    <xdr:cxnSp macro="">
      <xdr:nvCxnSpPr>
        <xdr:cNvPr id="2" name="Straight Connector 1"/>
        <xdr:cNvCxnSpPr/>
      </xdr:nvCxnSpPr>
      <xdr:spPr>
        <a:xfrm flipV="1">
          <a:off x="514350" y="2562225"/>
          <a:ext cx="8628468" cy="270510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535019</xdr:colOff>
      <xdr:row>17</xdr:row>
      <xdr:rowOff>19486</xdr:rowOff>
    </xdr:from>
    <xdr:to>
      <xdr:col>6</xdr:col>
      <xdr:colOff>839695</xdr:colOff>
      <xdr:row>19</xdr:row>
      <xdr:rowOff>19984</xdr:rowOff>
    </xdr:to>
    <xdr:sp macro="" textlink="">
      <xdr:nvSpPr>
        <xdr:cNvPr id="3" name="TextBox 2"/>
        <xdr:cNvSpPr txBox="1"/>
      </xdr:nvSpPr>
      <xdr:spPr>
        <a:xfrm rot="20506057">
          <a:off x="3573494" y="3524686"/>
          <a:ext cx="2133476" cy="32434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pPr algn="ctr"/>
          <a:r>
            <a:rPr lang="en-US" sz="1800"/>
            <a:t>Not Applicable</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9525</xdr:colOff>
      <xdr:row>11</xdr:row>
      <xdr:rowOff>19050</xdr:rowOff>
    </xdr:from>
    <xdr:to>
      <xdr:col>10</xdr:col>
      <xdr:colOff>0</xdr:colOff>
      <xdr:row>27</xdr:row>
      <xdr:rowOff>153459</xdr:rowOff>
    </xdr:to>
    <xdr:cxnSp macro="">
      <xdr:nvCxnSpPr>
        <xdr:cNvPr id="2" name="Straight Connector 1"/>
        <xdr:cNvCxnSpPr/>
      </xdr:nvCxnSpPr>
      <xdr:spPr>
        <a:xfrm flipV="1">
          <a:off x="504825" y="2552700"/>
          <a:ext cx="8629650" cy="2725209"/>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496919</xdr:colOff>
      <xdr:row>16</xdr:row>
      <xdr:rowOff>124261</xdr:rowOff>
    </xdr:from>
    <xdr:to>
      <xdr:col>6</xdr:col>
      <xdr:colOff>801595</xdr:colOff>
      <xdr:row>18</xdr:row>
      <xdr:rowOff>124759</xdr:rowOff>
    </xdr:to>
    <xdr:sp macro="" textlink="">
      <xdr:nvSpPr>
        <xdr:cNvPr id="3" name="TextBox 2"/>
        <xdr:cNvSpPr txBox="1"/>
      </xdr:nvSpPr>
      <xdr:spPr>
        <a:xfrm rot="20506057">
          <a:off x="3535394" y="3467536"/>
          <a:ext cx="2133476" cy="32434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pPr algn="ctr"/>
          <a:r>
            <a:rPr lang="en-US" sz="1800"/>
            <a:t>Not Applicable</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9525</xdr:colOff>
      <xdr:row>11</xdr:row>
      <xdr:rowOff>9525</xdr:rowOff>
    </xdr:from>
    <xdr:to>
      <xdr:col>11</xdr:col>
      <xdr:colOff>1143000</xdr:colOff>
      <xdr:row>27</xdr:row>
      <xdr:rowOff>153459</xdr:rowOff>
    </xdr:to>
    <xdr:cxnSp macro="">
      <xdr:nvCxnSpPr>
        <xdr:cNvPr id="2" name="Straight Connector 1"/>
        <xdr:cNvCxnSpPr/>
      </xdr:nvCxnSpPr>
      <xdr:spPr>
        <a:xfrm flipV="1">
          <a:off x="381000" y="2647950"/>
          <a:ext cx="8458200" cy="2734734"/>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535019</xdr:colOff>
      <xdr:row>16</xdr:row>
      <xdr:rowOff>124261</xdr:rowOff>
    </xdr:from>
    <xdr:to>
      <xdr:col>8</xdr:col>
      <xdr:colOff>58645</xdr:colOff>
      <xdr:row>18</xdr:row>
      <xdr:rowOff>124759</xdr:rowOff>
    </xdr:to>
    <xdr:sp macro="" textlink="">
      <xdr:nvSpPr>
        <xdr:cNvPr id="3" name="TextBox 2"/>
        <xdr:cNvSpPr txBox="1"/>
      </xdr:nvSpPr>
      <xdr:spPr>
        <a:xfrm rot="20506057">
          <a:off x="3411569" y="3572311"/>
          <a:ext cx="2133476" cy="32434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pPr algn="ctr"/>
          <a:r>
            <a:rPr lang="en-US" sz="1800"/>
            <a:t>Not Applicable</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25</xdr:row>
      <xdr:rowOff>165651</xdr:rowOff>
    </xdr:from>
    <xdr:to>
      <xdr:col>10</xdr:col>
      <xdr:colOff>867833</xdr:colOff>
      <xdr:row>38</xdr:row>
      <xdr:rowOff>33130</xdr:rowOff>
    </xdr:to>
    <xdr:sp macro="" textlink="">
      <xdr:nvSpPr>
        <xdr:cNvPr id="3" name="TextBox 2"/>
        <xdr:cNvSpPr txBox="1"/>
      </xdr:nvSpPr>
      <xdr:spPr>
        <a:xfrm>
          <a:off x="0" y="5623890"/>
          <a:ext cx="10252029" cy="202924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pPr algn="just"/>
          <a:r>
            <a:rPr lang="en-US" sz="1200">
              <a:solidFill>
                <a:schemeClr val="dk1"/>
              </a:solidFill>
              <a:latin typeface="Times New Roman" pitchFamily="18" charset="0"/>
              <a:ea typeface="+mn-ea"/>
              <a:cs typeface="Times New Roman" pitchFamily="18" charset="0"/>
            </a:rPr>
            <a:t>Note: - MHRD accorded sanction for construction of kitchen-cum-stores for 251 schools during 2013-14. Out of this, 165 Kitchen-cum-Stores completed as on date and 86 Kitchen cum store are yet to be started. For this 251 Kitchen cum Store, the Govt. of India released Rs. 802.30 Lakhs. Against this, Rs. 689.21 Lakhs has been spent by APWD and remaining 113.09 Lakhs got surrendered.</a:t>
          </a:r>
        </a:p>
        <a:p>
          <a:pPr algn="just"/>
          <a:r>
            <a:rPr lang="en-US" sz="1200">
              <a:solidFill>
                <a:schemeClr val="dk1"/>
              </a:solidFill>
              <a:latin typeface="Times New Roman" pitchFamily="18" charset="0"/>
              <a:ea typeface="+mn-ea"/>
              <a:cs typeface="Times New Roman" pitchFamily="18" charset="0"/>
            </a:rPr>
            <a:t>Although the estimated cost of these 251 Kitchen-cum-Stores, as per the SOR of 2013-14, was Rs. 1720 Lakhs and applicable Central Share was Rs. 1290 Lakhs. But only 802.30 Lakhs has been released by the Govt. of India as Central Share.The Department has constructed these 165 Kitchen Cum Store utilizing both</a:t>
          </a:r>
          <a:r>
            <a:rPr lang="en-US" sz="1200" baseline="0">
              <a:solidFill>
                <a:schemeClr val="dk1"/>
              </a:solidFill>
              <a:latin typeface="Times New Roman" pitchFamily="18" charset="0"/>
              <a:ea typeface="+mn-ea"/>
              <a:cs typeface="Times New Roman" pitchFamily="18" charset="0"/>
            </a:rPr>
            <a:t> the Central Grant of Rs. 689.21 lakhs and the UT Budget Grant. </a:t>
          </a:r>
          <a:endParaRPr lang="en-US" sz="1200">
            <a:solidFill>
              <a:schemeClr val="dk1"/>
            </a:solidFill>
            <a:latin typeface="Times New Roman" pitchFamily="18" charset="0"/>
            <a:ea typeface="+mn-ea"/>
            <a:cs typeface="Times New Roman" pitchFamily="18" charset="0"/>
          </a:endParaRPr>
        </a:p>
        <a:p>
          <a:pPr algn="just"/>
          <a:r>
            <a:rPr lang="en-US" sz="1200">
              <a:solidFill>
                <a:sysClr val="windowText" lastClr="000000"/>
              </a:solidFill>
              <a:latin typeface="Times New Roman" pitchFamily="18" charset="0"/>
              <a:ea typeface="+mn-ea"/>
              <a:cs typeface="Times New Roman" pitchFamily="18" charset="0"/>
            </a:rPr>
            <a:t>Altough 86 nos. of Kitchen Cum Stores are yet</a:t>
          </a:r>
          <a:r>
            <a:rPr lang="en-US" sz="1200" baseline="0">
              <a:solidFill>
                <a:sysClr val="windowText" lastClr="000000"/>
              </a:solidFill>
              <a:latin typeface="Times New Roman" pitchFamily="18" charset="0"/>
              <a:ea typeface="+mn-ea"/>
              <a:cs typeface="Times New Roman" pitchFamily="18" charset="0"/>
            </a:rPr>
            <a:t> to be started, this UT proposes to take up only 80 Kitchen Cum Stores as Kitchen cum stores are not required in 06 schols as these  schools have no enrolment. T</a:t>
          </a:r>
          <a:r>
            <a:rPr lang="en-US" sz="1200">
              <a:solidFill>
                <a:sysClr val="windowText" lastClr="000000"/>
              </a:solidFill>
              <a:latin typeface="Times New Roman" pitchFamily="18" charset="0"/>
              <a:ea typeface="+mn-ea"/>
              <a:cs typeface="Times New Roman" pitchFamily="18" charset="0"/>
            </a:rPr>
            <a:t>he estimated cost of these 80 Kitchen cum store which are yet to be started works out to Rs.6.31Crore as per the</a:t>
          </a:r>
          <a:r>
            <a:rPr lang="en-US" sz="1200" baseline="0">
              <a:solidFill>
                <a:sysClr val="windowText" lastClr="000000"/>
              </a:solidFill>
              <a:latin typeface="Times New Roman" pitchFamily="18" charset="0"/>
              <a:ea typeface="+mn-ea"/>
              <a:cs typeface="Times New Roman" pitchFamily="18" charset="0"/>
            </a:rPr>
            <a:t> present SOR</a:t>
          </a:r>
          <a:r>
            <a:rPr lang="en-US" sz="1200">
              <a:solidFill>
                <a:sysClr val="windowText" lastClr="000000"/>
              </a:solidFill>
              <a:latin typeface="Times New Roman" pitchFamily="18" charset="0"/>
              <a:ea typeface="+mn-ea"/>
              <a:cs typeface="Times New Roman" pitchFamily="18" charset="0"/>
            </a:rPr>
            <a:t>. The Govt. of India may release Rs. 6.31 Crore</a:t>
          </a:r>
          <a:r>
            <a:rPr lang="en-US" sz="1200" baseline="0">
              <a:solidFill>
                <a:sysClr val="windowText" lastClr="000000"/>
              </a:solidFill>
              <a:latin typeface="Times New Roman" pitchFamily="18" charset="0"/>
              <a:ea typeface="+mn-ea"/>
              <a:cs typeface="Times New Roman" pitchFamily="18" charset="0"/>
            </a:rPr>
            <a:t> </a:t>
          </a:r>
          <a:r>
            <a:rPr lang="en-US" sz="1200">
              <a:solidFill>
                <a:sysClr val="windowText" lastClr="000000"/>
              </a:solidFill>
              <a:latin typeface="Times New Roman" pitchFamily="18" charset="0"/>
              <a:ea typeface="+mn-ea"/>
              <a:cs typeface="Times New Roman" pitchFamily="18" charset="0"/>
            </a:rPr>
            <a:t>for undertaking and completing the left out 80 Kitchen cum store as per the prevailing SOR (Schedule of Rate) of A &amp; N Islands.</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0</xdr:colOff>
      <xdr:row>8</xdr:row>
      <xdr:rowOff>9525</xdr:rowOff>
    </xdr:from>
    <xdr:to>
      <xdr:col>11</xdr:col>
      <xdr:colOff>28575</xdr:colOff>
      <xdr:row>25</xdr:row>
      <xdr:rowOff>0</xdr:rowOff>
    </xdr:to>
    <xdr:cxnSp macro="">
      <xdr:nvCxnSpPr>
        <xdr:cNvPr id="2" name="Straight Connector 1"/>
        <xdr:cNvCxnSpPr/>
      </xdr:nvCxnSpPr>
      <xdr:spPr>
        <a:xfrm flipV="1">
          <a:off x="514350" y="1914525"/>
          <a:ext cx="8963025" cy="31432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447675</xdr:colOff>
      <xdr:row>14</xdr:row>
      <xdr:rowOff>9525</xdr:rowOff>
    </xdr:from>
    <xdr:to>
      <xdr:col>6</xdr:col>
      <xdr:colOff>657225</xdr:colOff>
      <xdr:row>16</xdr:row>
      <xdr:rowOff>104775</xdr:rowOff>
    </xdr:to>
    <xdr:sp macro="" textlink="">
      <xdr:nvSpPr>
        <xdr:cNvPr id="3" name="Rectangle 2"/>
        <xdr:cNvSpPr/>
      </xdr:nvSpPr>
      <xdr:spPr>
        <a:xfrm rot="20454983">
          <a:off x="3590925" y="3057525"/>
          <a:ext cx="1952625" cy="4762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en-US" sz="2400">
              <a:solidFill>
                <a:sysClr val="windowText" lastClr="000000"/>
              </a:solidFill>
            </a:rPr>
            <a:t>NIL</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11206</xdr:colOff>
      <xdr:row>10</xdr:row>
      <xdr:rowOff>11206</xdr:rowOff>
    </xdr:from>
    <xdr:to>
      <xdr:col>9</xdr:col>
      <xdr:colOff>1255058</xdr:colOff>
      <xdr:row>14</xdr:row>
      <xdr:rowOff>0</xdr:rowOff>
    </xdr:to>
    <xdr:cxnSp macro="">
      <xdr:nvCxnSpPr>
        <xdr:cNvPr id="2" name="Straight Connector 1"/>
        <xdr:cNvCxnSpPr/>
      </xdr:nvCxnSpPr>
      <xdr:spPr>
        <a:xfrm flipV="1">
          <a:off x="620806" y="2363881"/>
          <a:ext cx="8473327" cy="65890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571504</xdr:colOff>
      <xdr:row>10</xdr:row>
      <xdr:rowOff>78441</xdr:rowOff>
    </xdr:from>
    <xdr:to>
      <xdr:col>5</xdr:col>
      <xdr:colOff>862296</xdr:colOff>
      <xdr:row>11</xdr:row>
      <xdr:rowOff>64433</xdr:rowOff>
    </xdr:to>
    <xdr:sp macro="" textlink="">
      <xdr:nvSpPr>
        <xdr:cNvPr id="3" name="TextBox 2"/>
        <xdr:cNvSpPr txBox="1"/>
      </xdr:nvSpPr>
      <xdr:spPr>
        <a:xfrm rot="21317794">
          <a:off x="3876679" y="2431116"/>
          <a:ext cx="1205192" cy="1479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r>
            <a:rPr lang="en-US" sz="1400" b="1"/>
            <a:t>Pl. see Note</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68.bin"/></Relationships>
</file>

<file path=xl/worksheets/_rels/sheet6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6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70.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30"/>
  <sheetViews>
    <sheetView view="pageBreakPreview" zoomScale="90" zoomScaleSheetLayoutView="90" workbookViewId="0">
      <selection activeCell="Q21" sqref="Q21"/>
    </sheetView>
  </sheetViews>
  <sheetFormatPr defaultRowHeight="12.75" x14ac:dyDescent="0.2"/>
  <cols>
    <col min="15" max="15" width="12.42578125" customWidth="1"/>
  </cols>
  <sheetData>
    <row r="130" spans="1:1" x14ac:dyDescent="0.2">
      <c r="A130" t="s">
        <v>818</v>
      </c>
    </row>
  </sheetData>
  <printOptions horizontalCentered="1"/>
  <pageMargins left="0.70866141732283472" right="0.70866141732283472" top="0.23622047244094491" bottom="0" header="0.31496062992125984" footer="0.31496062992125984"/>
  <pageSetup paperSize="9" scale="35"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S27"/>
  <sheetViews>
    <sheetView view="pageBreakPreview" zoomScale="80" zoomScaleSheetLayoutView="80" workbookViewId="0">
      <selection activeCell="A11" sqref="A11:B14"/>
    </sheetView>
  </sheetViews>
  <sheetFormatPr defaultRowHeight="12.75" x14ac:dyDescent="0.2"/>
  <cols>
    <col min="2" max="2" width="17" bestFit="1" customWidth="1"/>
    <col min="3" max="3" width="11.28515625" customWidth="1"/>
    <col min="5" max="5" width="9.5703125" customWidth="1"/>
    <col min="6" max="6" width="9.85546875" customWidth="1"/>
    <col min="7" max="7" width="8.85546875" customWidth="1"/>
    <col min="8" max="8" width="10.5703125" customWidth="1"/>
    <col min="9" max="9" width="9.85546875" customWidth="1"/>
    <col min="11" max="11" width="11.85546875" customWidth="1"/>
    <col min="12" max="12" width="9.42578125" customWidth="1"/>
    <col min="13" max="13" width="12" customWidth="1"/>
    <col min="14" max="14" width="14.140625" customWidth="1"/>
  </cols>
  <sheetData>
    <row r="1" spans="1:19" ht="12.75" customHeight="1" x14ac:dyDescent="0.2">
      <c r="D1" s="520"/>
      <c r="E1" s="520"/>
      <c r="F1" s="520"/>
      <c r="G1" s="520"/>
      <c r="H1" s="520"/>
      <c r="I1" s="520"/>
      <c r="J1" s="520"/>
      <c r="M1" s="109" t="s">
        <v>256</v>
      </c>
    </row>
    <row r="2" spans="1:19" ht="15" x14ac:dyDescent="0.2">
      <c r="A2" s="576" t="s">
        <v>0</v>
      </c>
      <c r="B2" s="576"/>
      <c r="C2" s="576"/>
      <c r="D2" s="576"/>
      <c r="E2" s="576"/>
      <c r="F2" s="576"/>
      <c r="G2" s="576"/>
      <c r="H2" s="576"/>
      <c r="I2" s="576"/>
      <c r="J2" s="576"/>
      <c r="K2" s="576"/>
      <c r="L2" s="576"/>
      <c r="M2" s="576"/>
      <c r="N2" s="576"/>
    </row>
    <row r="3" spans="1:19" ht="20.25" x14ac:dyDescent="0.3">
      <c r="A3" s="512" t="s">
        <v>702</v>
      </c>
      <c r="B3" s="512"/>
      <c r="C3" s="512"/>
      <c r="D3" s="512"/>
      <c r="E3" s="512"/>
      <c r="F3" s="512"/>
      <c r="G3" s="512"/>
      <c r="H3" s="512"/>
      <c r="I3" s="512"/>
      <c r="J3" s="512"/>
      <c r="K3" s="512"/>
      <c r="L3" s="512"/>
      <c r="M3" s="512"/>
      <c r="N3" s="512"/>
    </row>
    <row r="4" spans="1:19" ht="11.25" customHeight="1" x14ac:dyDescent="0.2"/>
    <row r="5" spans="1:19" ht="15.75" x14ac:dyDescent="0.25">
      <c r="A5" s="513" t="s">
        <v>746</v>
      </c>
      <c r="B5" s="513"/>
      <c r="C5" s="513"/>
      <c r="D5" s="513"/>
      <c r="E5" s="513"/>
      <c r="F5" s="513"/>
      <c r="G5" s="513"/>
      <c r="H5" s="513"/>
      <c r="I5" s="513"/>
      <c r="J5" s="513"/>
      <c r="K5" s="513"/>
      <c r="L5" s="513"/>
      <c r="M5" s="513"/>
      <c r="N5" s="513"/>
    </row>
    <row r="7" spans="1:19" x14ac:dyDescent="0.2">
      <c r="A7" s="461" t="s">
        <v>900</v>
      </c>
      <c r="B7" s="461"/>
      <c r="L7" s="572" t="s">
        <v>781</v>
      </c>
      <c r="M7" s="572"/>
      <c r="N7" s="572"/>
      <c r="O7" s="118"/>
    </row>
    <row r="8" spans="1:19" ht="15.75" customHeight="1" x14ac:dyDescent="0.2">
      <c r="A8" s="573" t="s">
        <v>2</v>
      </c>
      <c r="B8" s="573" t="s">
        <v>3</v>
      </c>
      <c r="C8" s="463" t="s">
        <v>4</v>
      </c>
      <c r="D8" s="463"/>
      <c r="E8" s="463"/>
      <c r="F8" s="474"/>
      <c r="G8" s="474"/>
      <c r="H8" s="463" t="s">
        <v>106</v>
      </c>
      <c r="I8" s="463"/>
      <c r="J8" s="463"/>
      <c r="K8" s="463"/>
      <c r="L8" s="463"/>
      <c r="M8" s="573" t="s">
        <v>136</v>
      </c>
      <c r="N8" s="484" t="s">
        <v>137</v>
      </c>
    </row>
    <row r="9" spans="1:19" ht="51" x14ac:dyDescent="0.2">
      <c r="A9" s="574"/>
      <c r="B9" s="574"/>
      <c r="C9" s="5" t="s">
        <v>5</v>
      </c>
      <c r="D9" s="5" t="s">
        <v>6</v>
      </c>
      <c r="E9" s="5" t="s">
        <v>359</v>
      </c>
      <c r="F9" s="5" t="s">
        <v>104</v>
      </c>
      <c r="G9" s="5" t="s">
        <v>119</v>
      </c>
      <c r="H9" s="5" t="s">
        <v>5</v>
      </c>
      <c r="I9" s="5" t="s">
        <v>6</v>
      </c>
      <c r="J9" s="5" t="s">
        <v>359</v>
      </c>
      <c r="K9" s="7" t="s">
        <v>104</v>
      </c>
      <c r="L9" s="7" t="s">
        <v>120</v>
      </c>
      <c r="M9" s="574"/>
      <c r="N9" s="484"/>
      <c r="R9" s="9"/>
      <c r="S9" s="12"/>
    </row>
    <row r="10" spans="1:19" s="14" customFormat="1" x14ac:dyDescent="0.2">
      <c r="A10" s="5">
        <v>1</v>
      </c>
      <c r="B10" s="5">
        <v>2</v>
      </c>
      <c r="C10" s="5">
        <v>3</v>
      </c>
      <c r="D10" s="5">
        <v>4</v>
      </c>
      <c r="E10" s="5">
        <v>5</v>
      </c>
      <c r="F10" s="5">
        <v>6</v>
      </c>
      <c r="G10" s="5">
        <v>7</v>
      </c>
      <c r="H10" s="5">
        <v>8</v>
      </c>
      <c r="I10" s="5">
        <v>9</v>
      </c>
      <c r="J10" s="5">
        <v>10</v>
      </c>
      <c r="K10" s="3">
        <v>11</v>
      </c>
      <c r="L10" s="117">
        <v>12</v>
      </c>
      <c r="M10" s="117">
        <v>13</v>
      </c>
      <c r="N10" s="3">
        <v>14</v>
      </c>
    </row>
    <row r="11" spans="1:19" x14ac:dyDescent="0.2">
      <c r="A11" s="8">
        <v>1</v>
      </c>
      <c r="B11" s="19" t="s">
        <v>901</v>
      </c>
      <c r="C11" s="8">
        <v>5</v>
      </c>
      <c r="D11" s="8">
        <v>0</v>
      </c>
      <c r="E11" s="8">
        <v>0</v>
      </c>
      <c r="F11" s="8">
        <v>0</v>
      </c>
      <c r="G11" s="8">
        <f>SUM(C11:F11)</f>
        <v>5</v>
      </c>
      <c r="H11" s="8">
        <f>C11</f>
        <v>5</v>
      </c>
      <c r="I11" s="8">
        <f t="shared" ref="I11:L14" si="0">D11</f>
        <v>0</v>
      </c>
      <c r="J11" s="8">
        <f t="shared" si="0"/>
        <v>0</v>
      </c>
      <c r="K11" s="8">
        <f t="shared" si="0"/>
        <v>0</v>
      </c>
      <c r="L11" s="8">
        <f t="shared" si="0"/>
        <v>5</v>
      </c>
      <c r="M11" s="8">
        <v>0</v>
      </c>
      <c r="N11" s="20" t="s">
        <v>7</v>
      </c>
    </row>
    <row r="12" spans="1:19" x14ac:dyDescent="0.2">
      <c r="A12" s="8">
        <v>2</v>
      </c>
      <c r="B12" s="19" t="s">
        <v>902</v>
      </c>
      <c r="C12" s="8">
        <v>7</v>
      </c>
      <c r="D12" s="8">
        <v>0</v>
      </c>
      <c r="E12" s="8">
        <v>0</v>
      </c>
      <c r="F12" s="8">
        <v>0</v>
      </c>
      <c r="G12" s="8">
        <f t="shared" ref="G12:G14" si="1">SUM(C12:F12)</f>
        <v>7</v>
      </c>
      <c r="H12" s="8">
        <f t="shared" ref="H12:H14" si="2">C12</f>
        <v>7</v>
      </c>
      <c r="I12" s="8">
        <f t="shared" si="0"/>
        <v>0</v>
      </c>
      <c r="J12" s="8">
        <f t="shared" si="0"/>
        <v>0</v>
      </c>
      <c r="K12" s="8">
        <f t="shared" si="0"/>
        <v>0</v>
      </c>
      <c r="L12" s="8">
        <f t="shared" si="0"/>
        <v>7</v>
      </c>
      <c r="M12" s="8">
        <v>0</v>
      </c>
      <c r="N12" s="20" t="s">
        <v>7</v>
      </c>
    </row>
    <row r="13" spans="1:19" x14ac:dyDescent="0.2">
      <c r="A13" s="8">
        <v>3</v>
      </c>
      <c r="B13" s="19" t="s">
        <v>903</v>
      </c>
      <c r="C13" s="8">
        <v>5</v>
      </c>
      <c r="D13" s="8">
        <v>0</v>
      </c>
      <c r="E13" s="8">
        <v>0</v>
      </c>
      <c r="F13" s="8">
        <v>0</v>
      </c>
      <c r="G13" s="8">
        <f t="shared" si="1"/>
        <v>5</v>
      </c>
      <c r="H13" s="8">
        <f t="shared" si="2"/>
        <v>5</v>
      </c>
      <c r="I13" s="8">
        <f t="shared" si="0"/>
        <v>0</v>
      </c>
      <c r="J13" s="8">
        <f t="shared" si="0"/>
        <v>0</v>
      </c>
      <c r="K13" s="8">
        <f t="shared" si="0"/>
        <v>0</v>
      </c>
      <c r="L13" s="8">
        <f t="shared" si="0"/>
        <v>5</v>
      </c>
      <c r="M13" s="8">
        <v>0</v>
      </c>
      <c r="N13" s="20" t="s">
        <v>7</v>
      </c>
    </row>
    <row r="14" spans="1:19" x14ac:dyDescent="0.2">
      <c r="A14" s="357" t="s">
        <v>19</v>
      </c>
      <c r="B14" s="9"/>
      <c r="C14" s="357">
        <f>SUM(C11:C13)</f>
        <v>17</v>
      </c>
      <c r="D14" s="357">
        <v>0</v>
      </c>
      <c r="E14" s="357">
        <v>0</v>
      </c>
      <c r="F14" s="357">
        <v>0</v>
      </c>
      <c r="G14" s="357">
        <f t="shared" si="1"/>
        <v>17</v>
      </c>
      <c r="H14" s="357">
        <f t="shared" si="2"/>
        <v>17</v>
      </c>
      <c r="I14" s="357">
        <f t="shared" si="0"/>
        <v>0</v>
      </c>
      <c r="J14" s="357">
        <f t="shared" si="0"/>
        <v>0</v>
      </c>
      <c r="K14" s="357">
        <f t="shared" si="0"/>
        <v>0</v>
      </c>
      <c r="L14" s="357">
        <f t="shared" si="0"/>
        <v>17</v>
      </c>
      <c r="M14" s="357">
        <v>0</v>
      </c>
      <c r="N14" s="20" t="s">
        <v>7</v>
      </c>
    </row>
    <row r="15" spans="1:19" x14ac:dyDescent="0.2">
      <c r="A15" s="11"/>
      <c r="B15" s="12"/>
      <c r="C15" s="12"/>
      <c r="D15" s="12"/>
      <c r="E15" s="12"/>
      <c r="F15" s="12"/>
      <c r="G15" s="12"/>
      <c r="H15" s="12"/>
      <c r="I15" s="12"/>
      <c r="J15" s="12"/>
      <c r="K15" s="12"/>
      <c r="L15" s="12"/>
      <c r="M15" s="12"/>
      <c r="N15" s="12"/>
    </row>
    <row r="16" spans="1:19" x14ac:dyDescent="0.2">
      <c r="A16" s="10" t="s">
        <v>8</v>
      </c>
    </row>
    <row r="17" spans="1:14" x14ac:dyDescent="0.2">
      <c r="A17" t="s">
        <v>9</v>
      </c>
    </row>
    <row r="18" spans="1:14" x14ac:dyDescent="0.2">
      <c r="A18" t="s">
        <v>10</v>
      </c>
      <c r="K18" s="11" t="s">
        <v>11</v>
      </c>
      <c r="L18" s="11" t="s">
        <v>11</v>
      </c>
      <c r="M18" s="11"/>
      <c r="N18" s="11" t="s">
        <v>11</v>
      </c>
    </row>
    <row r="19" spans="1:14" x14ac:dyDescent="0.2">
      <c r="A19" s="15" t="s">
        <v>432</v>
      </c>
      <c r="J19" s="11"/>
      <c r="K19" s="11"/>
      <c r="L19" s="11"/>
    </row>
    <row r="20" spans="1:14" x14ac:dyDescent="0.2">
      <c r="C20" s="15" t="s">
        <v>433</v>
      </c>
      <c r="E20" s="12"/>
      <c r="F20" s="12"/>
      <c r="G20" s="12"/>
      <c r="H20" s="12"/>
      <c r="I20" s="12"/>
      <c r="J20" s="12"/>
      <c r="K20" s="12"/>
      <c r="L20" s="12"/>
      <c r="M20" s="12"/>
    </row>
    <row r="21" spans="1:14" x14ac:dyDescent="0.2">
      <c r="E21" s="12"/>
      <c r="F21" s="12"/>
      <c r="G21" s="12"/>
      <c r="H21" s="12"/>
      <c r="I21" s="12"/>
      <c r="J21" s="12"/>
      <c r="K21" s="12"/>
      <c r="L21" s="12"/>
      <c r="M21" s="12"/>
      <c r="N21" s="12"/>
    </row>
    <row r="22" spans="1:14" x14ac:dyDescent="0.2">
      <c r="E22" s="12"/>
      <c r="F22" s="12"/>
      <c r="G22" s="12"/>
      <c r="H22" s="12"/>
      <c r="I22" s="12"/>
      <c r="J22" s="12"/>
      <c r="K22" s="12"/>
      <c r="L22" s="12"/>
      <c r="M22" s="12"/>
      <c r="N22" s="12"/>
    </row>
    <row r="23" spans="1:14" ht="15.75" customHeight="1" x14ac:dyDescent="0.25">
      <c r="A23" s="13" t="s">
        <v>12</v>
      </c>
      <c r="B23" s="13"/>
      <c r="C23" s="13"/>
      <c r="D23" s="13"/>
      <c r="E23" s="13"/>
      <c r="F23" s="13"/>
      <c r="G23" s="13"/>
      <c r="H23" s="13"/>
      <c r="K23" s="14"/>
      <c r="L23" s="568" t="s">
        <v>13</v>
      </c>
      <c r="M23" s="568"/>
      <c r="N23" s="568"/>
    </row>
    <row r="24" spans="1:14" ht="15.75" customHeight="1" x14ac:dyDescent="0.2">
      <c r="A24" s="568" t="s">
        <v>14</v>
      </c>
      <c r="B24" s="568"/>
      <c r="C24" s="568"/>
      <c r="D24" s="568"/>
      <c r="E24" s="568"/>
      <c r="F24" s="568"/>
      <c r="G24" s="568"/>
      <c r="H24" s="568"/>
      <c r="I24" s="568"/>
      <c r="J24" s="568"/>
      <c r="K24" s="568"/>
      <c r="L24" s="568"/>
      <c r="M24" s="568"/>
      <c r="N24" s="568"/>
    </row>
    <row r="25" spans="1:14" ht="15.75" x14ac:dyDescent="0.2">
      <c r="A25" s="568" t="s">
        <v>15</v>
      </c>
      <c r="B25" s="568"/>
      <c r="C25" s="568"/>
      <c r="D25" s="568"/>
      <c r="E25" s="568"/>
      <c r="F25" s="568"/>
      <c r="G25" s="568"/>
      <c r="H25" s="568"/>
      <c r="I25" s="568"/>
      <c r="J25" s="568"/>
      <c r="K25" s="568"/>
      <c r="L25" s="568"/>
      <c r="M25" s="568"/>
      <c r="N25" s="568"/>
    </row>
    <row r="26" spans="1:14" x14ac:dyDescent="0.2">
      <c r="K26" s="461" t="s">
        <v>86</v>
      </c>
      <c r="L26" s="461"/>
      <c r="M26" s="461"/>
      <c r="N26" s="461"/>
    </row>
    <row r="27" spans="1:14" x14ac:dyDescent="0.2">
      <c r="A27" s="567"/>
      <c r="B27" s="567"/>
      <c r="C27" s="567"/>
      <c r="D27" s="567"/>
      <c r="E27" s="567"/>
      <c r="F27" s="567"/>
      <c r="G27" s="567"/>
      <c r="H27" s="567"/>
      <c r="I27" s="567"/>
      <c r="J27" s="567"/>
      <c r="K27" s="567"/>
      <c r="L27" s="567"/>
      <c r="M27" s="567"/>
      <c r="N27" s="567"/>
    </row>
  </sheetData>
  <mergeCells count="17">
    <mergeCell ref="A27:N27"/>
    <mergeCell ref="N8:N9"/>
    <mergeCell ref="L23:N23"/>
    <mergeCell ref="A24:N24"/>
    <mergeCell ref="A25:N25"/>
    <mergeCell ref="K26:N26"/>
    <mergeCell ref="A8:A9"/>
    <mergeCell ref="B8:B9"/>
    <mergeCell ref="C8:G8"/>
    <mergeCell ref="H8:L8"/>
    <mergeCell ref="M8:M9"/>
    <mergeCell ref="A7:B7"/>
    <mergeCell ref="D1:J1"/>
    <mergeCell ref="A2:N2"/>
    <mergeCell ref="A3:N3"/>
    <mergeCell ref="A5:N5"/>
    <mergeCell ref="L7:N7"/>
  </mergeCells>
  <phoneticPr fontId="0" type="noConversion"/>
  <printOptions horizontalCentered="1"/>
  <pageMargins left="0.70866141732283472" right="0.70866141732283472" top="0.23622047244094491" bottom="0" header="0.31496062992125984" footer="0.31496062992125984"/>
  <pageSetup paperSize="9" scale="88"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R28"/>
  <sheetViews>
    <sheetView view="pageBreakPreview" zoomScale="80" zoomScaleSheetLayoutView="80" workbookViewId="0">
      <selection activeCell="J29" sqref="J29"/>
    </sheetView>
  </sheetViews>
  <sheetFormatPr defaultColWidth="9.140625" defaultRowHeight="12.75" x14ac:dyDescent="0.2"/>
  <cols>
    <col min="1" max="1" width="7.140625" style="15" customWidth="1"/>
    <col min="2" max="2" width="17" style="15" bestFit="1" customWidth="1"/>
    <col min="3" max="3" width="10.28515625" style="15" customWidth="1"/>
    <col min="4" max="4" width="9.28515625" style="15" customWidth="1"/>
    <col min="5" max="6" width="9.140625" style="15"/>
    <col min="7" max="7" width="11.7109375" style="15" customWidth="1"/>
    <col min="8" max="8" width="11" style="15" customWidth="1"/>
    <col min="9" max="9" width="9.7109375" style="15" customWidth="1"/>
    <col min="10" max="10" width="9.5703125" style="15" customWidth="1"/>
    <col min="11" max="11" width="11.7109375" style="15" customWidth="1"/>
    <col min="12" max="12" width="10.7109375" style="15" customWidth="1"/>
    <col min="13" max="13" width="10.5703125" style="15" customWidth="1"/>
    <col min="14" max="14" width="8.7109375" style="15" customWidth="1"/>
    <col min="15" max="15" width="8.85546875" style="15" customWidth="1"/>
    <col min="16" max="16" width="9.140625" style="15"/>
    <col min="17" max="17" width="11" style="15" customWidth="1"/>
    <col min="18" max="16384" width="9.140625" style="15"/>
  </cols>
  <sheetData>
    <row r="1" spans="1:18" customFormat="1" ht="12.75" customHeight="1" x14ac:dyDescent="0.2">
      <c r="D1" s="15"/>
      <c r="E1" s="15"/>
      <c r="F1" s="15"/>
      <c r="G1" s="15"/>
      <c r="H1" s="15"/>
      <c r="I1" s="15"/>
      <c r="J1" s="15"/>
      <c r="K1" s="15"/>
      <c r="L1" s="15"/>
      <c r="M1" s="15"/>
      <c r="N1" s="15"/>
      <c r="O1" s="510" t="s">
        <v>62</v>
      </c>
      <c r="P1" s="510"/>
      <c r="Q1" s="510"/>
    </row>
    <row r="2" spans="1:18" customFormat="1" ht="15" x14ac:dyDescent="0.2">
      <c r="A2" s="576" t="s">
        <v>0</v>
      </c>
      <c r="B2" s="576"/>
      <c r="C2" s="576"/>
      <c r="D2" s="576"/>
      <c r="E2" s="576"/>
      <c r="F2" s="576"/>
      <c r="G2" s="576"/>
      <c r="H2" s="576"/>
      <c r="I2" s="576"/>
      <c r="J2" s="576"/>
      <c r="K2" s="576"/>
      <c r="L2" s="576"/>
      <c r="M2" s="45"/>
      <c r="N2" s="45"/>
      <c r="O2" s="45"/>
      <c r="P2" s="45"/>
    </row>
    <row r="3" spans="1:18" customFormat="1" ht="20.25" x14ac:dyDescent="0.3">
      <c r="A3" s="512" t="s">
        <v>702</v>
      </c>
      <c r="B3" s="512"/>
      <c r="C3" s="512"/>
      <c r="D3" s="512"/>
      <c r="E3" s="512"/>
      <c r="F3" s="512"/>
      <c r="G3" s="512"/>
      <c r="H3" s="512"/>
      <c r="I3" s="512"/>
      <c r="J3" s="512"/>
      <c r="K3" s="512"/>
      <c r="L3" s="512"/>
      <c r="M3" s="44"/>
      <c r="N3" s="44"/>
      <c r="O3" s="44"/>
      <c r="P3" s="44"/>
    </row>
    <row r="4" spans="1:18" customFormat="1" ht="11.25" customHeight="1" x14ac:dyDescent="0.2"/>
    <row r="5" spans="1:18" customFormat="1" ht="15.75" customHeight="1" x14ac:dyDescent="0.25">
      <c r="A5" s="577" t="s">
        <v>747</v>
      </c>
      <c r="B5" s="577"/>
      <c r="C5" s="577"/>
      <c r="D5" s="577"/>
      <c r="E5" s="577"/>
      <c r="F5" s="577"/>
      <c r="G5" s="577"/>
      <c r="H5" s="577"/>
      <c r="I5" s="577"/>
      <c r="J5" s="577"/>
      <c r="K5" s="577"/>
      <c r="L5" s="577"/>
      <c r="M5" s="577"/>
      <c r="N5" s="577"/>
      <c r="O5" s="577"/>
      <c r="P5" s="15"/>
    </row>
    <row r="7" spans="1:18" ht="17.45" customHeight="1" x14ac:dyDescent="0.2">
      <c r="A7" s="375" t="s">
        <v>900</v>
      </c>
      <c r="B7" s="375"/>
      <c r="C7" s="360"/>
      <c r="N7" s="566" t="s">
        <v>779</v>
      </c>
      <c r="O7" s="566"/>
      <c r="P7" s="566"/>
      <c r="Q7" s="566"/>
    </row>
    <row r="8" spans="1:18" ht="24" customHeight="1" x14ac:dyDescent="0.2">
      <c r="A8" s="484" t="s">
        <v>2</v>
      </c>
      <c r="B8" s="484" t="s">
        <v>3</v>
      </c>
      <c r="C8" s="485" t="s">
        <v>786</v>
      </c>
      <c r="D8" s="485"/>
      <c r="E8" s="485"/>
      <c r="F8" s="485"/>
      <c r="G8" s="485"/>
      <c r="H8" s="500" t="s">
        <v>636</v>
      </c>
      <c r="I8" s="485"/>
      <c r="J8" s="485"/>
      <c r="K8" s="485"/>
      <c r="L8" s="485"/>
      <c r="M8" s="579" t="s">
        <v>114</v>
      </c>
      <c r="N8" s="580"/>
      <c r="O8" s="580"/>
      <c r="P8" s="580"/>
      <c r="Q8" s="581"/>
    </row>
    <row r="9" spans="1:18" s="14" customFormat="1" ht="60" customHeight="1" x14ac:dyDescent="0.2">
      <c r="A9" s="484"/>
      <c r="B9" s="484"/>
      <c r="C9" s="5" t="s">
        <v>216</v>
      </c>
      <c r="D9" s="5" t="s">
        <v>217</v>
      </c>
      <c r="E9" s="5" t="s">
        <v>359</v>
      </c>
      <c r="F9" s="5" t="s">
        <v>223</v>
      </c>
      <c r="G9" s="5" t="s">
        <v>119</v>
      </c>
      <c r="H9" s="107" t="s">
        <v>216</v>
      </c>
      <c r="I9" s="5" t="s">
        <v>217</v>
      </c>
      <c r="J9" s="5" t="s">
        <v>359</v>
      </c>
      <c r="K9" s="7" t="s">
        <v>223</v>
      </c>
      <c r="L9" s="5" t="s">
        <v>362</v>
      </c>
      <c r="M9" s="5" t="s">
        <v>216</v>
      </c>
      <c r="N9" s="5" t="s">
        <v>217</v>
      </c>
      <c r="O9" s="5" t="s">
        <v>359</v>
      </c>
      <c r="P9" s="7" t="s">
        <v>223</v>
      </c>
      <c r="Q9" s="5" t="s">
        <v>121</v>
      </c>
      <c r="R9" s="31"/>
    </row>
    <row r="10" spans="1:18" s="65" customFormat="1" x14ac:dyDescent="0.2">
      <c r="A10" s="64">
        <v>1</v>
      </c>
      <c r="B10" s="64">
        <v>2</v>
      </c>
      <c r="C10" s="64">
        <v>3</v>
      </c>
      <c r="D10" s="64">
        <v>4</v>
      </c>
      <c r="E10" s="64">
        <v>5</v>
      </c>
      <c r="F10" s="64">
        <v>6</v>
      </c>
      <c r="G10" s="64">
        <v>7</v>
      </c>
      <c r="H10" s="64">
        <v>8</v>
      </c>
      <c r="I10" s="64">
        <v>9</v>
      </c>
      <c r="J10" s="64">
        <v>10</v>
      </c>
      <c r="K10" s="64">
        <v>11</v>
      </c>
      <c r="L10" s="64">
        <v>12</v>
      </c>
      <c r="M10" s="64">
        <v>13</v>
      </c>
      <c r="N10" s="64">
        <v>14</v>
      </c>
      <c r="O10" s="64">
        <v>15</v>
      </c>
      <c r="P10" s="64">
        <v>16</v>
      </c>
      <c r="Q10" s="64">
        <v>17</v>
      </c>
    </row>
    <row r="11" spans="1:18" x14ac:dyDescent="0.2">
      <c r="A11" s="356">
        <v>1</v>
      </c>
      <c r="B11" s="19" t="s">
        <v>901</v>
      </c>
      <c r="C11" s="356">
        <v>9089</v>
      </c>
      <c r="D11" s="356">
        <v>577</v>
      </c>
      <c r="E11" s="356">
        <v>0</v>
      </c>
      <c r="F11" s="356">
        <v>0</v>
      </c>
      <c r="G11" s="422">
        <f>SUM(C11:F11)</f>
        <v>9666</v>
      </c>
      <c r="H11" s="418">
        <v>6529</v>
      </c>
      <c r="I11" s="422">
        <v>419</v>
      </c>
      <c r="J11" s="422">
        <v>0</v>
      </c>
      <c r="K11" s="422">
        <v>0</v>
      </c>
      <c r="L11" s="422">
        <v>6948</v>
      </c>
      <c r="M11" s="422">
        <v>1436421</v>
      </c>
      <c r="N11" s="422">
        <v>92117</v>
      </c>
      <c r="O11" s="422">
        <v>0</v>
      </c>
      <c r="P11" s="422">
        <v>0</v>
      </c>
      <c r="Q11" s="422">
        <f>M11+N11</f>
        <v>1528538</v>
      </c>
    </row>
    <row r="12" spans="1:18" x14ac:dyDescent="0.2">
      <c r="A12" s="356">
        <v>2</v>
      </c>
      <c r="B12" s="19" t="s">
        <v>902</v>
      </c>
      <c r="C12" s="356">
        <v>6690</v>
      </c>
      <c r="D12" s="356">
        <v>0</v>
      </c>
      <c r="E12" s="356">
        <v>0</v>
      </c>
      <c r="F12" s="356">
        <v>0</v>
      </c>
      <c r="G12" s="422">
        <f t="shared" ref="G12:G14" si="0">SUM(C12:F12)</f>
        <v>6690</v>
      </c>
      <c r="H12" s="418">
        <v>5161</v>
      </c>
      <c r="I12" s="422">
        <v>0</v>
      </c>
      <c r="J12" s="422">
        <v>0</v>
      </c>
      <c r="K12" s="422">
        <v>0</v>
      </c>
      <c r="L12" s="422">
        <v>5161</v>
      </c>
      <c r="M12" s="422">
        <v>1135395</v>
      </c>
      <c r="N12" s="422">
        <v>0</v>
      </c>
      <c r="O12" s="422">
        <v>0</v>
      </c>
      <c r="P12" s="422">
        <v>0</v>
      </c>
      <c r="Q12" s="422">
        <f t="shared" ref="Q12:Q13" si="1">M12+N12</f>
        <v>1135395</v>
      </c>
    </row>
    <row r="13" spans="1:18" x14ac:dyDescent="0.2">
      <c r="A13" s="356">
        <v>3</v>
      </c>
      <c r="B13" s="19" t="s">
        <v>903</v>
      </c>
      <c r="C13" s="356">
        <v>2716</v>
      </c>
      <c r="D13" s="356">
        <v>0</v>
      </c>
      <c r="E13" s="356">
        <v>0</v>
      </c>
      <c r="F13" s="356">
        <v>0</v>
      </c>
      <c r="G13" s="422">
        <f t="shared" si="0"/>
        <v>2716</v>
      </c>
      <c r="H13" s="418">
        <v>1908</v>
      </c>
      <c r="I13" s="422">
        <v>0</v>
      </c>
      <c r="J13" s="422">
        <v>0</v>
      </c>
      <c r="K13" s="422">
        <v>0</v>
      </c>
      <c r="L13" s="422">
        <v>1908</v>
      </c>
      <c r="M13" s="422">
        <v>419859</v>
      </c>
      <c r="N13" s="422">
        <v>0</v>
      </c>
      <c r="O13" s="422">
        <v>0</v>
      </c>
      <c r="P13" s="422">
        <v>0</v>
      </c>
      <c r="Q13" s="422">
        <f t="shared" si="1"/>
        <v>419859</v>
      </c>
    </row>
    <row r="14" spans="1:18" x14ac:dyDescent="0.2">
      <c r="A14" s="356"/>
      <c r="B14" s="376" t="s">
        <v>19</v>
      </c>
      <c r="C14" s="357">
        <f>SUM(C11:C13)</f>
        <v>18495</v>
      </c>
      <c r="D14" s="263">
        <v>577</v>
      </c>
      <c r="E14" s="357">
        <v>0</v>
      </c>
      <c r="F14" s="357">
        <v>0</v>
      </c>
      <c r="G14" s="421">
        <f t="shared" si="0"/>
        <v>19072</v>
      </c>
      <c r="H14" s="420">
        <v>13598</v>
      </c>
      <c r="I14" s="421">
        <v>419</v>
      </c>
      <c r="J14" s="421">
        <v>0</v>
      </c>
      <c r="K14" s="421">
        <v>0</v>
      </c>
      <c r="L14" s="421">
        <v>14017</v>
      </c>
      <c r="M14" s="421">
        <v>2991675</v>
      </c>
      <c r="N14" s="421">
        <v>92117</v>
      </c>
      <c r="O14" s="421">
        <v>0</v>
      </c>
      <c r="P14" s="421">
        <v>0</v>
      </c>
      <c r="Q14" s="421">
        <v>3083792</v>
      </c>
    </row>
    <row r="15" spans="1:18" x14ac:dyDescent="0.2">
      <c r="A15" s="72"/>
      <c r="B15" s="22"/>
      <c r="C15" s="22"/>
      <c r="D15" s="22"/>
      <c r="E15" s="22"/>
      <c r="F15" s="22"/>
      <c r="G15" s="22"/>
      <c r="H15" s="22"/>
      <c r="I15" s="22"/>
      <c r="J15" s="22"/>
      <c r="K15" s="22"/>
      <c r="L15" s="22"/>
      <c r="M15" s="22"/>
      <c r="N15" s="22"/>
      <c r="O15" s="22"/>
      <c r="P15" s="22"/>
      <c r="Q15" s="22"/>
    </row>
    <row r="16" spans="1:18" x14ac:dyDescent="0.2">
      <c r="A16" s="10" t="s">
        <v>8</v>
      </c>
      <c r="B16"/>
      <c r="C16"/>
      <c r="D16"/>
    </row>
    <row r="17" spans="1:18" x14ac:dyDescent="0.2">
      <c r="A17" t="s">
        <v>9</v>
      </c>
      <c r="B17"/>
      <c r="C17"/>
      <c r="D17"/>
      <c r="M17" s="424"/>
    </row>
    <row r="18" spans="1:18" x14ac:dyDescent="0.2">
      <c r="A18" t="s">
        <v>10</v>
      </c>
      <c r="B18"/>
      <c r="C18"/>
      <c r="D18"/>
      <c r="I18" s="11"/>
      <c r="J18" s="11"/>
      <c r="K18" s="11"/>
      <c r="L18" s="11"/>
    </row>
    <row r="19" spans="1:18" customFormat="1" x14ac:dyDescent="0.2">
      <c r="A19" s="15" t="s">
        <v>432</v>
      </c>
      <c r="J19" s="11"/>
      <c r="K19" s="11"/>
      <c r="L19" s="11"/>
    </row>
    <row r="20" spans="1:18" customFormat="1" x14ac:dyDescent="0.2">
      <c r="C20" s="15" t="s">
        <v>433</v>
      </c>
      <c r="E20" s="12"/>
      <c r="F20" s="12"/>
      <c r="G20" s="12"/>
      <c r="H20" s="12"/>
      <c r="I20" s="12"/>
      <c r="J20" s="12"/>
      <c r="K20" s="12"/>
      <c r="L20" s="12"/>
      <c r="M20" s="12"/>
    </row>
    <row r="21" spans="1:18" x14ac:dyDescent="0.2">
      <c r="A21" s="14" t="s">
        <v>12</v>
      </c>
      <c r="B21" s="14"/>
      <c r="C21" s="14"/>
      <c r="D21" s="14"/>
      <c r="E21" s="14"/>
      <c r="F21" s="14"/>
      <c r="G21" s="14"/>
      <c r="I21" s="14"/>
      <c r="O21" s="468" t="s">
        <v>13</v>
      </c>
      <c r="P21" s="468"/>
      <c r="Q21" s="469"/>
    </row>
    <row r="22" spans="1:18" ht="12.75" customHeight="1" x14ac:dyDescent="0.2">
      <c r="A22" s="468" t="s">
        <v>14</v>
      </c>
      <c r="B22" s="468"/>
      <c r="C22" s="468"/>
      <c r="D22" s="468"/>
      <c r="E22" s="468"/>
      <c r="F22" s="468"/>
      <c r="G22" s="468"/>
      <c r="H22" s="468"/>
      <c r="I22" s="468"/>
      <c r="J22" s="468"/>
      <c r="K22" s="468"/>
      <c r="L22" s="468"/>
      <c r="M22" s="468"/>
      <c r="N22" s="468"/>
      <c r="O22" s="468"/>
      <c r="P22" s="468"/>
      <c r="Q22" s="468"/>
    </row>
    <row r="23" spans="1:18" x14ac:dyDescent="0.2">
      <c r="A23" s="462" t="s">
        <v>94</v>
      </c>
      <c r="B23" s="462"/>
      <c r="C23" s="462"/>
      <c r="D23" s="462"/>
      <c r="E23" s="462"/>
      <c r="F23" s="462"/>
      <c r="G23" s="462"/>
      <c r="H23" s="462"/>
      <c r="I23" s="462"/>
      <c r="J23" s="462"/>
      <c r="K23" s="462"/>
      <c r="L23" s="462"/>
      <c r="M23" s="462"/>
      <c r="N23" s="462"/>
      <c r="O23" s="462"/>
      <c r="P23" s="462"/>
      <c r="Q23" s="462"/>
      <c r="R23" s="462"/>
    </row>
    <row r="24" spans="1:18" x14ac:dyDescent="0.2">
      <c r="A24" s="14"/>
      <c r="B24" s="14"/>
      <c r="C24" s="14"/>
      <c r="D24" s="14"/>
      <c r="E24" s="14"/>
      <c r="F24" s="14"/>
      <c r="N24" s="461" t="s">
        <v>86</v>
      </c>
      <c r="O24" s="461"/>
      <c r="P24" s="461"/>
      <c r="Q24" s="461"/>
    </row>
    <row r="25" spans="1:18" x14ac:dyDescent="0.2">
      <c r="A25" s="578"/>
      <c r="B25" s="578"/>
      <c r="C25" s="578"/>
      <c r="D25" s="578"/>
      <c r="E25" s="578"/>
      <c r="F25" s="578"/>
      <c r="G25" s="578"/>
      <c r="H25" s="578"/>
      <c r="I25" s="578"/>
      <c r="J25" s="578"/>
      <c r="K25" s="578"/>
      <c r="L25" s="578"/>
    </row>
    <row r="28" spans="1:18" x14ac:dyDescent="0.2">
      <c r="J28" s="15">
        <f>G14+'enrolment vs availed_UPY'!G14</f>
        <v>32337</v>
      </c>
    </row>
  </sheetData>
  <mergeCells count="15">
    <mergeCell ref="A5:O5"/>
    <mergeCell ref="A25:L25"/>
    <mergeCell ref="O1:Q1"/>
    <mergeCell ref="A2:L2"/>
    <mergeCell ref="A3:L3"/>
    <mergeCell ref="A8:A9"/>
    <mergeCell ref="B8:B9"/>
    <mergeCell ref="C8:G8"/>
    <mergeCell ref="H8:L8"/>
    <mergeCell ref="M8:Q8"/>
    <mergeCell ref="N24:Q24"/>
    <mergeCell ref="A23:R23"/>
    <mergeCell ref="O21:Q21"/>
    <mergeCell ref="A22:Q22"/>
    <mergeCell ref="N7:Q7"/>
  </mergeCells>
  <phoneticPr fontId="0" type="noConversion"/>
  <printOptions horizontalCentered="1"/>
  <pageMargins left="0.70866141732283472" right="0.70866141732283472" top="0.23622047244094491" bottom="0" header="0.31496062992125984" footer="0.31496062992125984"/>
  <pageSetup paperSize="9" scale="76"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S25"/>
  <sheetViews>
    <sheetView view="pageBreakPreview" zoomScale="80" zoomScaleSheetLayoutView="80" workbookViewId="0">
      <selection activeCell="L11" sqref="L11:L14"/>
    </sheetView>
  </sheetViews>
  <sheetFormatPr defaultColWidth="9.140625" defaultRowHeight="12.75" x14ac:dyDescent="0.2"/>
  <cols>
    <col min="1" max="1" width="7.140625" style="15" customWidth="1"/>
    <col min="2" max="2" width="9.140625" style="15" customWidth="1"/>
    <col min="3" max="3" width="9.5703125" style="15" customWidth="1"/>
    <col min="4" max="4" width="9.28515625" style="15" customWidth="1"/>
    <col min="5" max="6" width="9.140625" style="15"/>
    <col min="7" max="7" width="10.85546875" style="15" customWidth="1"/>
    <col min="8" max="8" width="10.28515625" style="15" customWidth="1"/>
    <col min="9" max="9" width="10.85546875" style="15" customWidth="1"/>
    <col min="10" max="10" width="10.28515625" style="15" customWidth="1"/>
    <col min="11" max="11" width="11.28515625" style="15" customWidth="1"/>
    <col min="12" max="12" width="11.7109375" style="15" customWidth="1"/>
    <col min="13" max="13" width="9.7109375" style="15" customWidth="1"/>
    <col min="14" max="14" width="8.7109375" style="15" customWidth="1"/>
    <col min="15" max="15" width="8.85546875" style="15" customWidth="1"/>
    <col min="16" max="16" width="9.140625" style="15"/>
    <col min="17" max="17" width="11" style="15" customWidth="1"/>
    <col min="18" max="18" width="9.140625" style="15" hidden="1" customWidth="1"/>
    <col min="19" max="16384" width="9.140625" style="15"/>
  </cols>
  <sheetData>
    <row r="1" spans="1:19" customFormat="1" ht="12.75" customHeight="1" x14ac:dyDescent="0.2">
      <c r="D1" s="15"/>
      <c r="E1" s="15"/>
      <c r="F1" s="15"/>
      <c r="G1" s="15"/>
      <c r="H1" s="15"/>
      <c r="I1" s="15"/>
      <c r="J1" s="15"/>
      <c r="K1" s="15"/>
      <c r="L1" s="15"/>
      <c r="M1" s="15"/>
      <c r="N1" s="15"/>
      <c r="O1" s="510" t="s">
        <v>63</v>
      </c>
      <c r="P1" s="510"/>
      <c r="Q1" s="510"/>
    </row>
    <row r="2" spans="1:19" customFormat="1" ht="15.75" x14ac:dyDescent="0.25">
      <c r="A2" s="511" t="s">
        <v>0</v>
      </c>
      <c r="B2" s="511"/>
      <c r="C2" s="511"/>
      <c r="D2" s="511"/>
      <c r="E2" s="511"/>
      <c r="F2" s="511"/>
      <c r="G2" s="511"/>
      <c r="H2" s="511"/>
      <c r="I2" s="511"/>
      <c r="J2" s="511"/>
      <c r="K2" s="511"/>
      <c r="L2" s="511"/>
      <c r="M2" s="45"/>
      <c r="N2" s="45"/>
      <c r="O2" s="45"/>
      <c r="P2" s="45"/>
    </row>
    <row r="3" spans="1:19" customFormat="1" ht="20.25" x14ac:dyDescent="0.3">
      <c r="A3" s="512" t="s">
        <v>702</v>
      </c>
      <c r="B3" s="512"/>
      <c r="C3" s="512"/>
      <c r="D3" s="512"/>
      <c r="E3" s="512"/>
      <c r="F3" s="512"/>
      <c r="G3" s="512"/>
      <c r="H3" s="512"/>
      <c r="I3" s="512"/>
      <c r="J3" s="512"/>
      <c r="K3" s="512"/>
      <c r="L3" s="512"/>
      <c r="M3" s="44"/>
      <c r="N3" s="44"/>
      <c r="O3" s="44"/>
      <c r="P3" s="44"/>
    </row>
    <row r="4" spans="1:19" customFormat="1" ht="11.25" customHeight="1" x14ac:dyDescent="0.2"/>
    <row r="5" spans="1:19" customFormat="1" ht="15.75" x14ac:dyDescent="0.25">
      <c r="A5" s="577" t="s">
        <v>845</v>
      </c>
      <c r="B5" s="577"/>
      <c r="C5" s="577"/>
      <c r="D5" s="577"/>
      <c r="E5" s="577"/>
      <c r="F5" s="577"/>
      <c r="G5" s="577"/>
      <c r="H5" s="577"/>
      <c r="I5" s="577"/>
      <c r="J5" s="577"/>
      <c r="K5" s="577"/>
      <c r="L5" s="577"/>
      <c r="M5" s="15"/>
      <c r="N5" s="15"/>
      <c r="O5" s="15"/>
      <c r="P5" s="15"/>
    </row>
    <row r="7" spans="1:19" ht="12.6" customHeight="1" x14ac:dyDescent="0.2">
      <c r="A7" s="375" t="s">
        <v>900</v>
      </c>
      <c r="B7" s="375"/>
      <c r="C7" s="424"/>
      <c r="D7" s="424"/>
      <c r="N7" s="566" t="s">
        <v>779</v>
      </c>
      <c r="O7" s="566"/>
      <c r="P7" s="566"/>
      <c r="Q7" s="566"/>
      <c r="R7" s="566"/>
    </row>
    <row r="8" spans="1:19" s="14" customFormat="1" ht="29.45" customHeight="1" x14ac:dyDescent="0.2">
      <c r="A8" s="484" t="s">
        <v>2</v>
      </c>
      <c r="B8" s="484" t="s">
        <v>3</v>
      </c>
      <c r="C8" s="485" t="s">
        <v>787</v>
      </c>
      <c r="D8" s="485"/>
      <c r="E8" s="485"/>
      <c r="F8" s="485"/>
      <c r="G8" s="485"/>
      <c r="H8" s="500" t="s">
        <v>636</v>
      </c>
      <c r="I8" s="485"/>
      <c r="J8" s="485"/>
      <c r="K8" s="485"/>
      <c r="L8" s="485"/>
      <c r="M8" s="579" t="s">
        <v>114</v>
      </c>
      <c r="N8" s="580"/>
      <c r="O8" s="580"/>
      <c r="P8" s="580"/>
      <c r="Q8" s="581"/>
    </row>
    <row r="9" spans="1:19" s="14" customFormat="1" ht="38.25" x14ac:dyDescent="0.2">
      <c r="A9" s="484"/>
      <c r="B9" s="484"/>
      <c r="C9" s="5" t="s">
        <v>216</v>
      </c>
      <c r="D9" s="5" t="s">
        <v>217</v>
      </c>
      <c r="E9" s="5" t="s">
        <v>359</v>
      </c>
      <c r="F9" s="7" t="s">
        <v>223</v>
      </c>
      <c r="G9" s="7" t="s">
        <v>119</v>
      </c>
      <c r="H9" s="5" t="s">
        <v>216</v>
      </c>
      <c r="I9" s="5" t="s">
        <v>217</v>
      </c>
      <c r="J9" s="5" t="s">
        <v>359</v>
      </c>
      <c r="K9" s="5" t="s">
        <v>223</v>
      </c>
      <c r="L9" s="5" t="s">
        <v>120</v>
      </c>
      <c r="M9" s="5" t="s">
        <v>216</v>
      </c>
      <c r="N9" s="5" t="s">
        <v>217</v>
      </c>
      <c r="O9" s="5" t="s">
        <v>359</v>
      </c>
      <c r="P9" s="7" t="s">
        <v>223</v>
      </c>
      <c r="Q9" s="5" t="s">
        <v>121</v>
      </c>
      <c r="R9" s="30"/>
      <c r="S9" s="31"/>
    </row>
    <row r="10" spans="1:19" s="14" customFormat="1" x14ac:dyDescent="0.2">
      <c r="A10" s="5">
        <v>1</v>
      </c>
      <c r="B10" s="5">
        <v>2</v>
      </c>
      <c r="C10" s="5">
        <v>3</v>
      </c>
      <c r="D10" s="5">
        <v>4</v>
      </c>
      <c r="E10" s="5">
        <v>5</v>
      </c>
      <c r="F10" s="7">
        <v>6</v>
      </c>
      <c r="G10" s="5">
        <v>7</v>
      </c>
      <c r="H10" s="5">
        <v>8</v>
      </c>
      <c r="I10" s="5">
        <v>9</v>
      </c>
      <c r="J10" s="5">
        <v>10</v>
      </c>
      <c r="K10" s="5">
        <v>11</v>
      </c>
      <c r="L10" s="5">
        <v>12</v>
      </c>
      <c r="M10" s="5">
        <v>13</v>
      </c>
      <c r="N10" s="3">
        <v>14</v>
      </c>
      <c r="O10" s="1">
        <v>15</v>
      </c>
      <c r="P10" s="5">
        <v>16</v>
      </c>
      <c r="Q10" s="5">
        <v>17</v>
      </c>
    </row>
    <row r="11" spans="1:19" x14ac:dyDescent="0.2">
      <c r="A11" s="422">
        <v>1</v>
      </c>
      <c r="B11" s="19" t="s">
        <v>901</v>
      </c>
      <c r="C11" s="422">
        <v>6662</v>
      </c>
      <c r="D11" s="422">
        <v>493</v>
      </c>
      <c r="E11" s="422">
        <v>0</v>
      </c>
      <c r="F11" s="417">
        <v>0</v>
      </c>
      <c r="G11" s="417">
        <f>SUM(C11:F11)</f>
        <v>7155</v>
      </c>
      <c r="H11" s="422">
        <v>4981</v>
      </c>
      <c r="I11" s="422">
        <v>280</v>
      </c>
      <c r="J11" s="422">
        <v>0</v>
      </c>
      <c r="K11" s="422">
        <v>0</v>
      </c>
      <c r="L11" s="422">
        <v>5261</v>
      </c>
      <c r="M11" s="422">
        <v>1095713</v>
      </c>
      <c r="N11" s="422">
        <v>61707</v>
      </c>
      <c r="O11" s="422">
        <v>0</v>
      </c>
      <c r="P11" s="422">
        <v>0</v>
      </c>
      <c r="Q11" s="422">
        <f>M11+N11+O11+P11</f>
        <v>1157420</v>
      </c>
    </row>
    <row r="12" spans="1:19" x14ac:dyDescent="0.2">
      <c r="A12" s="422">
        <v>2</v>
      </c>
      <c r="B12" s="19" t="s">
        <v>902</v>
      </c>
      <c r="C12" s="422">
        <v>4708</v>
      </c>
      <c r="D12" s="422">
        <v>0</v>
      </c>
      <c r="E12" s="422">
        <v>0</v>
      </c>
      <c r="F12" s="417">
        <v>0</v>
      </c>
      <c r="G12" s="417">
        <f>SUM(C12:F12)</f>
        <v>4708</v>
      </c>
      <c r="H12" s="422">
        <v>3665</v>
      </c>
      <c r="I12" s="422">
        <v>0</v>
      </c>
      <c r="J12" s="422">
        <v>0</v>
      </c>
      <c r="K12" s="422">
        <v>0</v>
      </c>
      <c r="L12" s="422">
        <v>3665</v>
      </c>
      <c r="M12" s="422">
        <v>806224</v>
      </c>
      <c r="N12" s="422">
        <v>0</v>
      </c>
      <c r="O12" s="422">
        <v>0</v>
      </c>
      <c r="P12" s="422">
        <v>0</v>
      </c>
      <c r="Q12" s="422">
        <v>806224</v>
      </c>
    </row>
    <row r="13" spans="1:19" x14ac:dyDescent="0.2">
      <c r="A13" s="422">
        <v>3</v>
      </c>
      <c r="B13" s="19" t="s">
        <v>903</v>
      </c>
      <c r="C13" s="422">
        <v>1402</v>
      </c>
      <c r="D13" s="422">
        <v>0</v>
      </c>
      <c r="E13" s="422">
        <v>0</v>
      </c>
      <c r="F13" s="417">
        <v>0</v>
      </c>
      <c r="G13" s="417">
        <f>SUM(C13:F13)</f>
        <v>1402</v>
      </c>
      <c r="H13" s="422">
        <v>1158</v>
      </c>
      <c r="I13" s="422">
        <v>0</v>
      </c>
      <c r="J13" s="422">
        <v>0</v>
      </c>
      <c r="K13" s="422">
        <v>0</v>
      </c>
      <c r="L13" s="422">
        <v>1158</v>
      </c>
      <c r="M13" s="422">
        <v>254800</v>
      </c>
      <c r="N13" s="422">
        <v>0</v>
      </c>
      <c r="O13" s="422">
        <v>0</v>
      </c>
      <c r="P13" s="422">
        <v>0</v>
      </c>
      <c r="Q13" s="422">
        <v>254800</v>
      </c>
    </row>
    <row r="14" spans="1:19" x14ac:dyDescent="0.2">
      <c r="A14" s="20" t="s">
        <v>7</v>
      </c>
      <c r="B14" s="263" t="s">
        <v>19</v>
      </c>
      <c r="C14" s="421">
        <f t="shared" ref="C14:G14" si="0">SUM(C11:C13)</f>
        <v>12772</v>
      </c>
      <c r="D14" s="421">
        <f t="shared" si="0"/>
        <v>493</v>
      </c>
      <c r="E14" s="421">
        <f t="shared" si="0"/>
        <v>0</v>
      </c>
      <c r="F14" s="419">
        <f t="shared" si="0"/>
        <v>0</v>
      </c>
      <c r="G14" s="419">
        <f t="shared" si="0"/>
        <v>13265</v>
      </c>
      <c r="H14" s="421">
        <v>9804</v>
      </c>
      <c r="I14" s="421">
        <v>280</v>
      </c>
      <c r="J14" s="421">
        <v>0</v>
      </c>
      <c r="K14" s="421">
        <v>0</v>
      </c>
      <c r="L14" s="421">
        <v>10084</v>
      </c>
      <c r="M14" s="421">
        <v>2156737</v>
      </c>
      <c r="N14" s="421">
        <v>61707</v>
      </c>
      <c r="O14" s="421">
        <v>0</v>
      </c>
      <c r="P14" s="421">
        <v>0</v>
      </c>
      <c r="Q14" s="421">
        <v>2218444</v>
      </c>
    </row>
    <row r="15" spans="1:19" x14ac:dyDescent="0.2">
      <c r="A15" s="10" t="s">
        <v>8</v>
      </c>
      <c r="B15"/>
      <c r="C15"/>
      <c r="D15"/>
      <c r="M15" s="429"/>
      <c r="Q15" s="429"/>
    </row>
    <row r="16" spans="1:19" x14ac:dyDescent="0.2">
      <c r="A16" t="s">
        <v>9</v>
      </c>
      <c r="B16"/>
      <c r="C16"/>
      <c r="D16"/>
    </row>
    <row r="17" spans="1:19" x14ac:dyDescent="0.2">
      <c r="A17" t="s">
        <v>10</v>
      </c>
      <c r="B17"/>
      <c r="C17"/>
      <c r="D17"/>
      <c r="I17" s="11"/>
      <c r="J17" s="11"/>
      <c r="K17" s="11"/>
      <c r="L17" s="11"/>
    </row>
    <row r="18" spans="1:19" customFormat="1" x14ac:dyDescent="0.2">
      <c r="A18" s="15" t="s">
        <v>432</v>
      </c>
      <c r="J18" s="11"/>
      <c r="K18" s="11"/>
      <c r="L18" s="11"/>
    </row>
    <row r="19" spans="1:19" customFormat="1" x14ac:dyDescent="0.2">
      <c r="C19" s="15" t="s">
        <v>434</v>
      </c>
      <c r="E19" s="12"/>
      <c r="F19" s="12"/>
      <c r="G19" s="12"/>
      <c r="H19" s="12"/>
      <c r="I19" s="12"/>
      <c r="J19" s="12"/>
      <c r="K19" s="12"/>
      <c r="L19" s="12"/>
      <c r="M19" s="12"/>
    </row>
    <row r="21" spans="1:19" x14ac:dyDescent="0.2">
      <c r="A21" s="14" t="s">
        <v>12</v>
      </c>
      <c r="B21" s="14"/>
      <c r="C21" s="14"/>
      <c r="D21" s="14"/>
      <c r="E21" s="14"/>
      <c r="F21" s="14"/>
      <c r="G21" s="14"/>
      <c r="I21" s="14"/>
      <c r="O21" s="468" t="s">
        <v>13</v>
      </c>
      <c r="P21" s="468"/>
      <c r="Q21" s="469"/>
    </row>
    <row r="22" spans="1:19" ht="12.75" customHeight="1" x14ac:dyDescent="0.2">
      <c r="A22" s="468" t="s">
        <v>14</v>
      </c>
      <c r="B22" s="468"/>
      <c r="C22" s="468"/>
      <c r="D22" s="468"/>
      <c r="E22" s="468"/>
      <c r="F22" s="468"/>
      <c r="G22" s="468"/>
      <c r="H22" s="468"/>
      <c r="I22" s="468"/>
      <c r="J22" s="468"/>
      <c r="K22" s="468"/>
      <c r="L22" s="468"/>
      <c r="M22" s="468"/>
      <c r="N22" s="468"/>
      <c r="O22" s="468"/>
      <c r="P22" s="468"/>
      <c r="Q22" s="468"/>
    </row>
    <row r="23" spans="1:19" x14ac:dyDescent="0.2">
      <c r="A23" s="462" t="s">
        <v>94</v>
      </c>
      <c r="B23" s="462"/>
      <c r="C23" s="462"/>
      <c r="D23" s="462"/>
      <c r="E23" s="462"/>
      <c r="F23" s="462"/>
      <c r="G23" s="462"/>
      <c r="H23" s="462"/>
      <c r="I23" s="462"/>
      <c r="J23" s="462"/>
      <c r="K23" s="462"/>
      <c r="L23" s="462"/>
      <c r="M23" s="462"/>
      <c r="N23" s="462"/>
      <c r="O23" s="462"/>
      <c r="P23" s="462"/>
      <c r="Q23" s="462"/>
      <c r="R23" s="462"/>
      <c r="S23" s="462"/>
    </row>
    <row r="24" spans="1:19" x14ac:dyDescent="0.2">
      <c r="A24" s="14"/>
      <c r="B24" s="14"/>
      <c r="C24" s="14"/>
      <c r="D24" s="14"/>
      <c r="E24" s="14"/>
      <c r="F24" s="14"/>
      <c r="N24" s="461" t="s">
        <v>86</v>
      </c>
      <c r="O24" s="461"/>
      <c r="P24" s="461"/>
      <c r="Q24" s="461"/>
    </row>
    <row r="25" spans="1:19" x14ac:dyDescent="0.2">
      <c r="A25" s="578"/>
      <c r="B25" s="578"/>
      <c r="C25" s="578"/>
      <c r="D25" s="578"/>
      <c r="E25" s="578"/>
      <c r="F25" s="578"/>
      <c r="G25" s="578"/>
      <c r="H25" s="578"/>
      <c r="I25" s="578"/>
      <c r="J25" s="578"/>
      <c r="K25" s="578"/>
      <c r="L25" s="578"/>
    </row>
  </sheetData>
  <mergeCells count="15">
    <mergeCell ref="A25:L25"/>
    <mergeCell ref="O1:Q1"/>
    <mergeCell ref="A2:L2"/>
    <mergeCell ref="A3:L3"/>
    <mergeCell ref="A5:L5"/>
    <mergeCell ref="M8:Q8"/>
    <mergeCell ref="A22:Q22"/>
    <mergeCell ref="A8:A9"/>
    <mergeCell ref="B8:B9"/>
    <mergeCell ref="N7:R7"/>
    <mergeCell ref="C8:G8"/>
    <mergeCell ref="N24:Q24"/>
    <mergeCell ref="H8:L8"/>
    <mergeCell ref="O21:Q21"/>
    <mergeCell ref="A23:S23"/>
  </mergeCells>
  <phoneticPr fontId="0" type="noConversion"/>
  <printOptions horizontalCentered="1"/>
  <pageMargins left="0.70866141732283472" right="0.70866141732283472" top="0.23622047244094491" bottom="0" header="0.31496062992125984" footer="0.31496062992125984"/>
  <pageSetup paperSize="9" scale="80"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M20"/>
  <sheetViews>
    <sheetView view="pageBreakPreview" zoomScaleSheetLayoutView="100" workbookViewId="0">
      <selection activeCell="H17" sqref="H17"/>
    </sheetView>
  </sheetViews>
  <sheetFormatPr defaultRowHeight="12.75" x14ac:dyDescent="0.2"/>
  <cols>
    <col min="1" max="1" width="6" customWidth="1"/>
    <col min="2" max="2" width="15.5703125" customWidth="1"/>
    <col min="3" max="3" width="17.28515625" customWidth="1"/>
    <col min="4" max="4" width="19" customWidth="1"/>
    <col min="5" max="5" width="19.7109375" customWidth="1"/>
    <col min="6" max="6" width="18.85546875" customWidth="1"/>
    <col min="7" max="7" width="15.28515625" customWidth="1"/>
  </cols>
  <sheetData>
    <row r="1" spans="1:9" ht="18" x14ac:dyDescent="0.35">
      <c r="A1" s="563" t="s">
        <v>0</v>
      </c>
      <c r="B1" s="563"/>
      <c r="C1" s="563"/>
      <c r="D1" s="563"/>
      <c r="E1" s="563"/>
      <c r="G1" s="210" t="s">
        <v>637</v>
      </c>
    </row>
    <row r="2" spans="1:9" ht="21" x14ac:dyDescent="0.35">
      <c r="A2" s="564" t="s">
        <v>702</v>
      </c>
      <c r="B2" s="564"/>
      <c r="C2" s="564"/>
      <c r="D2" s="564"/>
      <c r="E2" s="564"/>
      <c r="F2" s="564"/>
    </row>
    <row r="3" spans="1:9" ht="15" x14ac:dyDescent="0.3">
      <c r="A3" s="212"/>
      <c r="B3" s="212"/>
    </row>
    <row r="4" spans="1:9" ht="18" customHeight="1" x14ac:dyDescent="0.35">
      <c r="A4" s="565" t="s">
        <v>638</v>
      </c>
      <c r="B4" s="565"/>
      <c r="C4" s="565"/>
      <c r="D4" s="565"/>
      <c r="E4" s="565"/>
      <c r="F4" s="565"/>
    </row>
    <row r="5" spans="1:9" ht="15" x14ac:dyDescent="0.3">
      <c r="A5" s="375" t="s">
        <v>900</v>
      </c>
      <c r="B5" s="213"/>
    </row>
    <row r="6" spans="1:9" ht="15" x14ac:dyDescent="0.3">
      <c r="A6" s="213"/>
      <c r="B6" s="213"/>
      <c r="F6" s="566" t="s">
        <v>781</v>
      </c>
      <c r="G6" s="566"/>
    </row>
    <row r="7" spans="1:9" ht="42" customHeight="1" x14ac:dyDescent="0.2">
      <c r="A7" s="214" t="s">
        <v>2</v>
      </c>
      <c r="B7" s="214" t="s">
        <v>3</v>
      </c>
      <c r="C7" s="316" t="s">
        <v>639</v>
      </c>
      <c r="D7" s="316" t="s">
        <v>640</v>
      </c>
      <c r="E7" s="316" t="s">
        <v>641</v>
      </c>
      <c r="F7" s="316" t="s">
        <v>642</v>
      </c>
      <c r="G7" s="300" t="s">
        <v>643</v>
      </c>
    </row>
    <row r="8" spans="1:9" s="210" customFormat="1" ht="15" x14ac:dyDescent="0.25">
      <c r="A8" s="216" t="s">
        <v>264</v>
      </c>
      <c r="B8" s="216" t="s">
        <v>265</v>
      </c>
      <c r="C8" s="216" t="s">
        <v>266</v>
      </c>
      <c r="D8" s="216" t="s">
        <v>267</v>
      </c>
      <c r="E8" s="216" t="s">
        <v>268</v>
      </c>
      <c r="F8" s="216" t="s">
        <v>269</v>
      </c>
      <c r="G8" s="216" t="s">
        <v>270</v>
      </c>
    </row>
    <row r="9" spans="1:9" s="210" customFormat="1" ht="15" x14ac:dyDescent="0.25">
      <c r="A9" s="8">
        <v>1</v>
      </c>
      <c r="B9" s="19" t="s">
        <v>901</v>
      </c>
      <c r="C9" s="302">
        <v>16821</v>
      </c>
      <c r="D9" s="302">
        <v>16763</v>
      </c>
      <c r="E9" s="302">
        <v>58</v>
      </c>
      <c r="F9" s="302">
        <v>0</v>
      </c>
      <c r="G9" s="302">
        <v>0</v>
      </c>
    </row>
    <row r="10" spans="1:9" s="210" customFormat="1" ht="15" x14ac:dyDescent="0.25">
      <c r="A10" s="8">
        <v>2</v>
      </c>
      <c r="B10" s="19" t="s">
        <v>902</v>
      </c>
      <c r="C10" s="302">
        <v>11398</v>
      </c>
      <c r="D10" s="302">
        <v>11355</v>
      </c>
      <c r="E10" s="302">
        <v>43</v>
      </c>
      <c r="F10" s="302">
        <v>0</v>
      </c>
      <c r="G10" s="302">
        <v>0</v>
      </c>
    </row>
    <row r="11" spans="1:9" s="210" customFormat="1" ht="15" x14ac:dyDescent="0.25">
      <c r="A11" s="8">
        <v>3</v>
      </c>
      <c r="B11" s="19" t="s">
        <v>903</v>
      </c>
      <c r="C11" s="302">
        <v>4118</v>
      </c>
      <c r="D11" s="302">
        <v>4059</v>
      </c>
      <c r="E11" s="302">
        <v>59</v>
      </c>
      <c r="F11" s="302">
        <v>0</v>
      </c>
      <c r="G11" s="302">
        <v>0</v>
      </c>
    </row>
    <row r="12" spans="1:9" x14ac:dyDescent="0.2">
      <c r="A12" s="357" t="s">
        <v>19</v>
      </c>
      <c r="B12" s="9"/>
      <c r="C12" s="346">
        <v>32337</v>
      </c>
      <c r="D12" s="346">
        <f>D9+D10+D11</f>
        <v>32177</v>
      </c>
      <c r="E12" s="346">
        <f>E9+E10+E11</f>
        <v>160</v>
      </c>
      <c r="F12" s="346">
        <v>0</v>
      </c>
      <c r="G12" s="421">
        <v>0</v>
      </c>
    </row>
    <row r="16" spans="1:9" ht="15" customHeight="1" x14ac:dyDescent="0.2">
      <c r="A16" s="317"/>
      <c r="B16" s="317"/>
      <c r="C16" s="317"/>
      <c r="D16" s="317"/>
      <c r="E16" s="582" t="s">
        <v>13</v>
      </c>
      <c r="F16" s="582"/>
      <c r="G16" s="318"/>
      <c r="H16" s="318"/>
      <c r="I16" s="318"/>
    </row>
    <row r="17" spans="1:13" ht="15" customHeight="1" x14ac:dyDescent="0.2">
      <c r="A17" s="317"/>
      <c r="B17" s="317"/>
      <c r="C17" s="317"/>
      <c r="D17" s="317"/>
      <c r="E17" s="582" t="s">
        <v>14</v>
      </c>
      <c r="F17" s="582"/>
      <c r="G17" s="318"/>
      <c r="H17" s="318"/>
      <c r="I17" s="318"/>
    </row>
    <row r="18" spans="1:13" ht="15" customHeight="1" x14ac:dyDescent="0.2">
      <c r="A18" s="317"/>
      <c r="B18" s="317"/>
      <c r="C18" s="317"/>
      <c r="D18" s="317"/>
      <c r="E18" s="582" t="s">
        <v>89</v>
      </c>
      <c r="F18" s="582"/>
      <c r="G18" s="318"/>
      <c r="H18" s="318"/>
      <c r="I18" s="318"/>
    </row>
    <row r="19" spans="1:13" x14ac:dyDescent="0.2">
      <c r="A19" s="317" t="s">
        <v>12</v>
      </c>
      <c r="C19" s="317"/>
      <c r="D19" s="317"/>
      <c r="E19" s="317"/>
      <c r="F19" s="319" t="s">
        <v>86</v>
      </c>
      <c r="G19" s="320"/>
      <c r="H19" s="317"/>
      <c r="I19" s="317"/>
    </row>
    <row r="20" spans="1:13" x14ac:dyDescent="0.2">
      <c r="A20" s="317"/>
      <c r="B20" s="317"/>
      <c r="C20" s="317"/>
      <c r="D20" s="317"/>
      <c r="E20" s="317"/>
      <c r="F20" s="317"/>
      <c r="G20" s="317"/>
      <c r="H20" s="317"/>
      <c r="I20" s="317"/>
      <c r="J20" s="317"/>
      <c r="K20" s="317"/>
      <c r="L20" s="317"/>
      <c r="M20" s="317"/>
    </row>
  </sheetData>
  <mergeCells count="7">
    <mergeCell ref="E18:F18"/>
    <mergeCell ref="A1:E1"/>
    <mergeCell ref="A2:F2"/>
    <mergeCell ref="A4:F4"/>
    <mergeCell ref="E16:F16"/>
    <mergeCell ref="E17:F17"/>
    <mergeCell ref="F6:G6"/>
  </mergeCells>
  <printOptions horizontalCentered="1"/>
  <pageMargins left="0.70866141732283472" right="0.70866141732283472" top="0.23622047244094491" bottom="0" header="0.31496062992125984" footer="0.31496062992125984"/>
  <pageSetup paperSize="9"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R28"/>
  <sheetViews>
    <sheetView view="pageBreakPreview" zoomScale="90" zoomScaleSheetLayoutView="90" workbookViewId="0">
      <selection activeCell="J15" sqref="J15"/>
    </sheetView>
  </sheetViews>
  <sheetFormatPr defaultColWidth="9.140625" defaultRowHeight="12.75" x14ac:dyDescent="0.2"/>
  <cols>
    <col min="1" max="1" width="7.42578125" style="15" customWidth="1"/>
    <col min="2" max="2" width="17.140625" style="15" customWidth="1"/>
    <col min="3" max="3" width="11" style="15" customWidth="1"/>
    <col min="4" max="4" width="10" style="15" customWidth="1"/>
    <col min="5" max="5" width="13.140625" style="15" customWidth="1"/>
    <col min="6" max="6" width="15.140625" style="15" customWidth="1"/>
    <col min="7" max="7" width="13.28515625" style="15" customWidth="1"/>
    <col min="8" max="8" width="14.7109375" style="15" customWidth="1"/>
    <col min="9" max="9" width="16.7109375" style="15" customWidth="1"/>
    <col min="10" max="10" width="19.28515625" style="15" customWidth="1"/>
    <col min="11" max="16384" width="9.140625" style="15"/>
  </cols>
  <sheetData>
    <row r="1" spans="1:18" customFormat="1" x14ac:dyDescent="0.2">
      <c r="E1" s="520"/>
      <c r="F1" s="520"/>
      <c r="G1" s="520"/>
      <c r="H1" s="520"/>
      <c r="I1" s="520"/>
      <c r="J1" s="146" t="s">
        <v>64</v>
      </c>
    </row>
    <row r="2" spans="1:18" customFormat="1" ht="15" x14ac:dyDescent="0.2">
      <c r="A2" s="576" t="s">
        <v>0</v>
      </c>
      <c r="B2" s="576"/>
      <c r="C2" s="576"/>
      <c r="D2" s="576"/>
      <c r="E2" s="576"/>
      <c r="F2" s="576"/>
      <c r="G2" s="576"/>
      <c r="H2" s="576"/>
      <c r="I2" s="576"/>
      <c r="J2" s="576"/>
    </row>
    <row r="3" spans="1:18" customFormat="1" ht="20.25" x14ac:dyDescent="0.3">
      <c r="A3" s="512" t="s">
        <v>702</v>
      </c>
      <c r="B3" s="512"/>
      <c r="C3" s="512"/>
      <c r="D3" s="512"/>
      <c r="E3" s="512"/>
      <c r="F3" s="512"/>
      <c r="G3" s="512"/>
      <c r="H3" s="512"/>
      <c r="I3" s="512"/>
      <c r="J3" s="512"/>
    </row>
    <row r="4" spans="1:18" customFormat="1" ht="14.25" customHeight="1" x14ac:dyDescent="0.2"/>
    <row r="5" spans="1:18" ht="31.5" customHeight="1" x14ac:dyDescent="0.25">
      <c r="A5" s="577" t="s">
        <v>748</v>
      </c>
      <c r="B5" s="577"/>
      <c r="C5" s="577"/>
      <c r="D5" s="577"/>
      <c r="E5" s="577"/>
      <c r="F5" s="577"/>
      <c r="G5" s="577"/>
      <c r="H5" s="577"/>
      <c r="I5" s="577"/>
      <c r="J5" s="577"/>
    </row>
    <row r="6" spans="1:18" ht="13.5" customHeight="1" x14ac:dyDescent="0.2">
      <c r="A6" s="1"/>
      <c r="B6" s="1"/>
      <c r="C6" s="1"/>
      <c r="D6" s="1"/>
      <c r="E6" s="1"/>
      <c r="F6" s="1"/>
      <c r="G6" s="1"/>
      <c r="H6" s="1"/>
      <c r="I6" s="1"/>
      <c r="J6" s="1"/>
    </row>
    <row r="7" spans="1:18" ht="0.75" customHeight="1" x14ac:dyDescent="0.2"/>
    <row r="8" spans="1:18" x14ac:dyDescent="0.2">
      <c r="A8" s="461" t="s">
        <v>900</v>
      </c>
      <c r="B8" s="461"/>
      <c r="C8" s="32"/>
      <c r="H8" s="566" t="s">
        <v>779</v>
      </c>
      <c r="I8" s="566"/>
      <c r="J8" s="566"/>
      <c r="K8" s="106"/>
      <c r="L8" s="106"/>
    </row>
    <row r="9" spans="1:18" x14ac:dyDescent="0.2">
      <c r="A9" s="484" t="s">
        <v>2</v>
      </c>
      <c r="B9" s="484" t="s">
        <v>3</v>
      </c>
      <c r="C9" s="474" t="s">
        <v>749</v>
      </c>
      <c r="D9" s="495"/>
      <c r="E9" s="495"/>
      <c r="F9" s="475"/>
      <c r="G9" s="474" t="s">
        <v>107</v>
      </c>
      <c r="H9" s="495"/>
      <c r="I9" s="495"/>
      <c r="J9" s="475"/>
      <c r="Q9" s="19"/>
      <c r="R9" s="22"/>
    </row>
    <row r="10" spans="1:18" ht="64.5" customHeight="1" x14ac:dyDescent="0.2">
      <c r="A10" s="484"/>
      <c r="B10" s="484"/>
      <c r="C10" s="5" t="s">
        <v>188</v>
      </c>
      <c r="D10" s="5" t="s">
        <v>17</v>
      </c>
      <c r="E10" s="7" t="s">
        <v>780</v>
      </c>
      <c r="F10" s="7" t="s">
        <v>205</v>
      </c>
      <c r="G10" s="5" t="s">
        <v>188</v>
      </c>
      <c r="H10" s="26" t="s">
        <v>18</v>
      </c>
      <c r="I10" s="111" t="s">
        <v>869</v>
      </c>
      <c r="J10" s="5" t="s">
        <v>870</v>
      </c>
    </row>
    <row r="11" spans="1:18" x14ac:dyDescent="0.2">
      <c r="A11" s="5">
        <v>1</v>
      </c>
      <c r="B11" s="5">
        <v>2</v>
      </c>
      <c r="C11" s="5">
        <v>3</v>
      </c>
      <c r="D11" s="5">
        <v>4</v>
      </c>
      <c r="E11" s="5">
        <v>5</v>
      </c>
      <c r="F11" s="7">
        <v>6</v>
      </c>
      <c r="G11" s="5">
        <v>7</v>
      </c>
      <c r="H11" s="107">
        <v>8</v>
      </c>
      <c r="I11" s="5">
        <v>9</v>
      </c>
      <c r="J11" s="5">
        <v>10</v>
      </c>
    </row>
    <row r="12" spans="1:18" x14ac:dyDescent="0.2">
      <c r="A12" s="422">
        <v>1</v>
      </c>
      <c r="B12" s="19" t="s">
        <v>901</v>
      </c>
      <c r="C12" s="422">
        <v>54</v>
      </c>
      <c r="D12" s="422">
        <v>7210</v>
      </c>
      <c r="E12" s="422">
        <v>220</v>
      </c>
      <c r="F12" s="430">
        <f>D12*E12</f>
        <v>1586200</v>
      </c>
      <c r="G12" s="422">
        <v>54</v>
      </c>
      <c r="H12" s="418">
        <v>1528538</v>
      </c>
      <c r="I12" s="418">
        <v>220</v>
      </c>
      <c r="J12" s="418">
        <f t="shared" ref="J12:J14" si="0">ROUND(H12/I12,0)</f>
        <v>6948</v>
      </c>
    </row>
    <row r="13" spans="1:18" x14ac:dyDescent="0.2">
      <c r="A13" s="422">
        <v>2</v>
      </c>
      <c r="B13" s="19" t="s">
        <v>902</v>
      </c>
      <c r="C13" s="422">
        <v>98</v>
      </c>
      <c r="D13" s="422">
        <v>5347</v>
      </c>
      <c r="E13" s="422">
        <v>220</v>
      </c>
      <c r="F13" s="430">
        <f t="shared" ref="F13:F14" si="1">D13*E13</f>
        <v>1176340</v>
      </c>
      <c r="G13" s="422">
        <v>98</v>
      </c>
      <c r="H13" s="418">
        <v>1135395</v>
      </c>
      <c r="I13" s="418">
        <v>220</v>
      </c>
      <c r="J13" s="418">
        <f t="shared" si="0"/>
        <v>5161</v>
      </c>
    </row>
    <row r="14" spans="1:18" x14ac:dyDescent="0.2">
      <c r="A14" s="422">
        <v>3</v>
      </c>
      <c r="B14" s="19" t="s">
        <v>903</v>
      </c>
      <c r="C14" s="422">
        <v>30</v>
      </c>
      <c r="D14" s="422">
        <v>2071</v>
      </c>
      <c r="E14" s="422">
        <v>220</v>
      </c>
      <c r="F14" s="430">
        <f t="shared" si="1"/>
        <v>455620</v>
      </c>
      <c r="G14" s="422">
        <v>30</v>
      </c>
      <c r="H14" s="418">
        <v>419859</v>
      </c>
      <c r="I14" s="418">
        <v>220</v>
      </c>
      <c r="J14" s="418">
        <f t="shared" si="0"/>
        <v>1908</v>
      </c>
    </row>
    <row r="15" spans="1:18" x14ac:dyDescent="0.2">
      <c r="A15" s="421" t="s">
        <v>19</v>
      </c>
      <c r="B15" s="30"/>
      <c r="C15" s="421">
        <f>SUM(C12:C14)</f>
        <v>182</v>
      </c>
      <c r="D15" s="421">
        <f>SUM(D12:D14)</f>
        <v>14628</v>
      </c>
      <c r="E15" s="421">
        <v>220</v>
      </c>
      <c r="F15" s="431">
        <f>F12+F13+F14</f>
        <v>3218160</v>
      </c>
      <c r="G15" s="423">
        <v>182</v>
      </c>
      <c r="H15" s="420">
        <f>SUM(H12:H14)</f>
        <v>3083792</v>
      </c>
      <c r="I15" s="420">
        <v>220</v>
      </c>
      <c r="J15" s="420">
        <f>SUM(J12:J14)</f>
        <v>14017</v>
      </c>
      <c r="K15" s="457">
        <f>J15/D15</f>
        <v>0.95823079026524471</v>
      </c>
    </row>
    <row r="16" spans="1:18" x14ac:dyDescent="0.2">
      <c r="A16" s="11"/>
      <c r="B16" s="31"/>
      <c r="C16" s="31"/>
      <c r="D16" s="22"/>
      <c r="E16" s="22"/>
      <c r="F16" s="22"/>
      <c r="G16" s="22"/>
      <c r="H16" s="22"/>
      <c r="I16" s="22"/>
      <c r="J16" s="22"/>
    </row>
    <row r="17" spans="1:10" x14ac:dyDescent="0.2">
      <c r="A17" s="583" t="s">
        <v>871</v>
      </c>
      <c r="B17" s="583"/>
      <c r="C17" s="583"/>
      <c r="D17" s="583"/>
      <c r="E17" s="583"/>
      <c r="F17" s="583"/>
      <c r="G17" s="583"/>
      <c r="H17" s="583"/>
      <c r="I17" s="22"/>
      <c r="J17" s="22"/>
    </row>
    <row r="18" spans="1:10" x14ac:dyDescent="0.2">
      <c r="A18" s="11"/>
      <c r="B18" s="31"/>
      <c r="C18" s="31"/>
      <c r="D18" s="22"/>
      <c r="E18" s="22"/>
      <c r="F18" s="22"/>
      <c r="G18" s="22"/>
      <c r="H18" s="22"/>
      <c r="I18" s="22"/>
      <c r="J18" s="22"/>
    </row>
    <row r="19" spans="1:10" ht="15.75" customHeight="1" x14ac:dyDescent="0.2">
      <c r="A19" s="14" t="s">
        <v>12</v>
      </c>
      <c r="B19" s="14"/>
      <c r="C19" s="14"/>
      <c r="D19" s="14"/>
      <c r="E19" s="14"/>
      <c r="F19" s="14"/>
      <c r="G19" s="14"/>
      <c r="I19" s="462" t="s">
        <v>13</v>
      </c>
      <c r="J19" s="462"/>
    </row>
    <row r="20" spans="1:10" ht="12.75" customHeight="1" x14ac:dyDescent="0.2">
      <c r="A20" s="468" t="s">
        <v>14</v>
      </c>
      <c r="B20" s="468"/>
      <c r="C20" s="468"/>
      <c r="D20" s="468"/>
      <c r="E20" s="468"/>
      <c r="F20" s="468"/>
      <c r="G20" s="468"/>
      <c r="H20" s="468"/>
      <c r="I20" s="468"/>
      <c r="J20" s="468"/>
    </row>
    <row r="21" spans="1:10" ht="12.75" customHeight="1" x14ac:dyDescent="0.2">
      <c r="A21" s="468" t="s">
        <v>20</v>
      </c>
      <c r="B21" s="468"/>
      <c r="C21" s="468"/>
      <c r="D21" s="468"/>
      <c r="E21" s="468"/>
      <c r="F21" s="468"/>
      <c r="G21" s="468"/>
      <c r="H21" s="468"/>
      <c r="I21" s="468"/>
      <c r="J21" s="468"/>
    </row>
    <row r="22" spans="1:10" x14ac:dyDescent="0.2">
      <c r="A22" s="14"/>
      <c r="B22" s="14"/>
      <c r="C22" s="14"/>
      <c r="E22" s="14"/>
      <c r="H22" s="461" t="s">
        <v>86</v>
      </c>
      <c r="I22" s="461"/>
      <c r="J22" s="461"/>
    </row>
    <row r="26" spans="1:10" x14ac:dyDescent="0.2">
      <c r="A26" s="584"/>
      <c r="B26" s="584"/>
      <c r="C26" s="584"/>
      <c r="D26" s="584"/>
      <c r="E26" s="584"/>
      <c r="F26" s="584"/>
      <c r="G26" s="584"/>
      <c r="H26" s="584"/>
      <c r="I26" s="584"/>
      <c r="J26" s="584"/>
    </row>
    <row r="28" spans="1:10" x14ac:dyDescent="0.2">
      <c r="A28" s="584"/>
      <c r="B28" s="584"/>
      <c r="C28" s="584"/>
      <c r="D28" s="584"/>
      <c r="E28" s="584"/>
      <c r="F28" s="584"/>
      <c r="G28" s="584"/>
      <c r="H28" s="584"/>
      <c r="I28" s="584"/>
      <c r="J28" s="584"/>
    </row>
  </sheetData>
  <mergeCells count="17">
    <mergeCell ref="E1:I1"/>
    <mergeCell ref="A2:J2"/>
    <mergeCell ref="A3:J3"/>
    <mergeCell ref="G9:J9"/>
    <mergeCell ref="C9:F9"/>
    <mergeCell ref="H8:J8"/>
    <mergeCell ref="A5:J5"/>
    <mergeCell ref="A9:A10"/>
    <mergeCell ref="B9:B10"/>
    <mergeCell ref="A8:B8"/>
    <mergeCell ref="A17:H17"/>
    <mergeCell ref="I19:J19"/>
    <mergeCell ref="H22:J22"/>
    <mergeCell ref="A28:J28"/>
    <mergeCell ref="A26:J26"/>
    <mergeCell ref="A20:J20"/>
    <mergeCell ref="A21:J21"/>
  </mergeCells>
  <phoneticPr fontId="0" type="noConversion"/>
  <printOptions horizontalCentered="1"/>
  <pageMargins left="0.70866141732283472" right="0.70866141732283472" top="0.23622047244094491" bottom="0" header="0.31496062992125984" footer="0.31496062992125984"/>
  <pageSetup paperSize="9" scale="97"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P28"/>
  <sheetViews>
    <sheetView view="pageBreakPreview" zoomScale="90" zoomScaleSheetLayoutView="90" workbookViewId="0">
      <selection activeCell="K19" sqref="K19"/>
    </sheetView>
  </sheetViews>
  <sheetFormatPr defaultColWidth="9.140625" defaultRowHeight="12.75" x14ac:dyDescent="0.2"/>
  <cols>
    <col min="1" max="1" width="7.42578125" style="15" customWidth="1"/>
    <col min="2" max="2" width="17.140625" style="15" customWidth="1"/>
    <col min="3" max="3" width="11" style="15" customWidth="1"/>
    <col min="4" max="4" width="10" style="15" customWidth="1"/>
    <col min="5" max="5" width="14.140625" style="15" customWidth="1"/>
    <col min="6" max="6" width="14.28515625" style="15" customWidth="1"/>
    <col min="7" max="7" width="13.28515625" style="15" customWidth="1"/>
    <col min="8" max="8" width="14.7109375" style="15" customWidth="1"/>
    <col min="9" max="9" width="16.7109375" style="15" customWidth="1"/>
    <col min="10" max="10" width="19.28515625" style="15" customWidth="1"/>
    <col min="11" max="16384" width="9.140625" style="15"/>
  </cols>
  <sheetData>
    <row r="1" spans="1:16" customFormat="1" x14ac:dyDescent="0.2">
      <c r="E1" s="520"/>
      <c r="F1" s="520"/>
      <c r="G1" s="520"/>
      <c r="H1" s="520"/>
      <c r="I1" s="520"/>
      <c r="J1" s="146" t="s">
        <v>363</v>
      </c>
    </row>
    <row r="2" spans="1:16" customFormat="1" ht="15" x14ac:dyDescent="0.2">
      <c r="A2" s="576" t="s">
        <v>0</v>
      </c>
      <c r="B2" s="576"/>
      <c r="C2" s="576"/>
      <c r="D2" s="576"/>
      <c r="E2" s="576"/>
      <c r="F2" s="576"/>
      <c r="G2" s="576"/>
      <c r="H2" s="576"/>
      <c r="I2" s="576"/>
      <c r="J2" s="576"/>
    </row>
    <row r="3" spans="1:16" customFormat="1" ht="20.25" x14ac:dyDescent="0.3">
      <c r="A3" s="512" t="s">
        <v>702</v>
      </c>
      <c r="B3" s="512"/>
      <c r="C3" s="512"/>
      <c r="D3" s="512"/>
      <c r="E3" s="512"/>
      <c r="F3" s="512"/>
      <c r="G3" s="512"/>
      <c r="H3" s="512"/>
      <c r="I3" s="512"/>
      <c r="J3" s="512"/>
    </row>
    <row r="4" spans="1:16" customFormat="1" ht="14.25" customHeight="1" x14ac:dyDescent="0.2"/>
    <row r="5" spans="1:16" ht="15.75" x14ac:dyDescent="0.25">
      <c r="A5" s="577" t="s">
        <v>750</v>
      </c>
      <c r="B5" s="577"/>
      <c r="C5" s="577"/>
      <c r="D5" s="577"/>
      <c r="E5" s="577"/>
      <c r="F5" s="577"/>
      <c r="G5" s="577"/>
      <c r="H5" s="577"/>
      <c r="I5" s="577"/>
      <c r="J5" s="577"/>
    </row>
    <row r="6" spans="1:16" ht="13.5" customHeight="1" x14ac:dyDescent="0.2">
      <c r="A6" s="1"/>
      <c r="B6" s="1"/>
      <c r="C6" s="1"/>
      <c r="D6" s="1"/>
      <c r="E6" s="1"/>
      <c r="F6" s="1"/>
      <c r="G6" s="1"/>
      <c r="H6" s="1"/>
      <c r="I6" s="1"/>
      <c r="J6" s="1"/>
    </row>
    <row r="7" spans="1:16" ht="0.75" customHeight="1" x14ac:dyDescent="0.2"/>
    <row r="8" spans="1:16" x14ac:dyDescent="0.2">
      <c r="A8" s="461" t="s">
        <v>165</v>
      </c>
      <c r="B8" s="461"/>
      <c r="C8" s="32"/>
      <c r="H8" s="566" t="s">
        <v>779</v>
      </c>
      <c r="I8" s="566"/>
      <c r="J8" s="566"/>
    </row>
    <row r="9" spans="1:16" x14ac:dyDescent="0.2">
      <c r="A9" s="484" t="s">
        <v>2</v>
      </c>
      <c r="B9" s="484" t="s">
        <v>3</v>
      </c>
      <c r="C9" s="474" t="s">
        <v>749</v>
      </c>
      <c r="D9" s="495"/>
      <c r="E9" s="495"/>
      <c r="F9" s="475"/>
      <c r="G9" s="474" t="s">
        <v>107</v>
      </c>
      <c r="H9" s="495"/>
      <c r="I9" s="495"/>
      <c r="J9" s="475"/>
      <c r="O9" s="19"/>
      <c r="P9" s="22"/>
    </row>
    <row r="10" spans="1:16" ht="63.75" x14ac:dyDescent="0.2">
      <c r="A10" s="484"/>
      <c r="B10" s="484"/>
      <c r="C10" s="5" t="s">
        <v>188</v>
      </c>
      <c r="D10" s="5" t="s">
        <v>17</v>
      </c>
      <c r="E10" s="265" t="s">
        <v>780</v>
      </c>
      <c r="F10" s="7" t="s">
        <v>205</v>
      </c>
      <c r="G10" s="5" t="s">
        <v>188</v>
      </c>
      <c r="H10" s="26" t="s">
        <v>18</v>
      </c>
      <c r="I10" s="111" t="s">
        <v>869</v>
      </c>
      <c r="J10" s="5" t="s">
        <v>870</v>
      </c>
    </row>
    <row r="11" spans="1:16" x14ac:dyDescent="0.2">
      <c r="A11" s="5">
        <v>1</v>
      </c>
      <c r="B11" s="5">
        <v>2</v>
      </c>
      <c r="C11" s="5">
        <v>3</v>
      </c>
      <c r="D11" s="5">
        <v>4</v>
      </c>
      <c r="E11" s="5">
        <v>5</v>
      </c>
      <c r="F11" s="7">
        <v>6</v>
      </c>
      <c r="G11" s="5">
        <v>7</v>
      </c>
      <c r="H11" s="107">
        <v>8</v>
      </c>
      <c r="I11" s="5">
        <v>9</v>
      </c>
      <c r="J11" s="5">
        <v>10</v>
      </c>
    </row>
    <row r="12" spans="1:16" x14ac:dyDescent="0.2">
      <c r="A12" s="422">
        <v>1</v>
      </c>
      <c r="B12" s="19" t="s">
        <v>901</v>
      </c>
      <c r="C12" s="422">
        <v>62</v>
      </c>
      <c r="D12" s="422">
        <v>5427</v>
      </c>
      <c r="E12" s="422">
        <v>220</v>
      </c>
      <c r="F12" s="430">
        <f>D12*E12</f>
        <v>1193940</v>
      </c>
      <c r="G12" s="422">
        <v>62</v>
      </c>
      <c r="H12" s="418">
        <v>1157420</v>
      </c>
      <c r="I12" s="418">
        <v>220</v>
      </c>
      <c r="J12" s="418">
        <f t="shared" ref="J12:J14" si="0">ROUND(H12/I12,0)</f>
        <v>5261</v>
      </c>
    </row>
    <row r="13" spans="1:16" x14ac:dyDescent="0.2">
      <c r="A13" s="422">
        <v>2</v>
      </c>
      <c r="B13" s="19" t="s">
        <v>902</v>
      </c>
      <c r="C13" s="422">
        <v>63</v>
      </c>
      <c r="D13" s="422">
        <v>3765</v>
      </c>
      <c r="E13" s="422">
        <v>220</v>
      </c>
      <c r="F13" s="430">
        <f t="shared" ref="F13:F15" si="1">D13*E13</f>
        <v>828300</v>
      </c>
      <c r="G13" s="422">
        <v>63</v>
      </c>
      <c r="H13" s="418">
        <v>806224</v>
      </c>
      <c r="I13" s="418">
        <v>220</v>
      </c>
      <c r="J13" s="418">
        <f t="shared" si="0"/>
        <v>3665</v>
      </c>
    </row>
    <row r="14" spans="1:16" x14ac:dyDescent="0.2">
      <c r="A14" s="422">
        <v>3</v>
      </c>
      <c r="B14" s="19" t="s">
        <v>903</v>
      </c>
      <c r="C14" s="422">
        <v>25</v>
      </c>
      <c r="D14" s="422">
        <v>1018</v>
      </c>
      <c r="E14" s="422">
        <v>220</v>
      </c>
      <c r="F14" s="430">
        <f t="shared" si="1"/>
        <v>223960</v>
      </c>
      <c r="G14" s="422">
        <v>25</v>
      </c>
      <c r="H14" s="418">
        <v>254800</v>
      </c>
      <c r="I14" s="418">
        <v>220</v>
      </c>
      <c r="J14" s="418">
        <f t="shared" si="0"/>
        <v>1158</v>
      </c>
    </row>
    <row r="15" spans="1:16" x14ac:dyDescent="0.2">
      <c r="A15" s="421" t="s">
        <v>19</v>
      </c>
      <c r="B15" s="30"/>
      <c r="C15" s="421">
        <f>SUM(C12:C14)</f>
        <v>150</v>
      </c>
      <c r="D15" s="421">
        <f>SUM(D12:D14)</f>
        <v>10210</v>
      </c>
      <c r="E15" s="421">
        <v>220</v>
      </c>
      <c r="F15" s="430">
        <f t="shared" si="1"/>
        <v>2246200</v>
      </c>
      <c r="G15" s="421">
        <f>SUM(G12:G14)</f>
        <v>150</v>
      </c>
      <c r="H15" s="420">
        <f>SUM(H12:H14)</f>
        <v>2218444</v>
      </c>
      <c r="I15" s="420">
        <v>220</v>
      </c>
      <c r="J15" s="420">
        <f>SUM(J12:J14)</f>
        <v>10084</v>
      </c>
      <c r="K15" s="456">
        <f>J15/D15</f>
        <v>0.98765915768854062</v>
      </c>
    </row>
    <row r="16" spans="1:16" x14ac:dyDescent="0.2">
      <c r="A16" s="11"/>
      <c r="B16" s="31"/>
      <c r="C16" s="31"/>
      <c r="D16" s="22"/>
      <c r="E16" s="22"/>
      <c r="F16" s="22"/>
      <c r="G16" s="22"/>
      <c r="H16" s="22"/>
      <c r="I16" s="22"/>
      <c r="J16" s="22"/>
    </row>
    <row r="17" spans="1:11" x14ac:dyDescent="0.2">
      <c r="A17" s="583" t="s">
        <v>871</v>
      </c>
      <c r="B17" s="583"/>
      <c r="C17" s="583"/>
      <c r="D17" s="583"/>
      <c r="E17" s="583"/>
      <c r="F17" s="583"/>
      <c r="G17" s="583"/>
      <c r="H17" s="583"/>
      <c r="I17" s="22"/>
      <c r="J17" s="22"/>
    </row>
    <row r="18" spans="1:11" x14ac:dyDescent="0.2">
      <c r="A18" s="11"/>
      <c r="B18" s="31"/>
      <c r="C18" s="31"/>
      <c r="D18" s="22"/>
      <c r="E18" s="22"/>
      <c r="F18" s="22"/>
      <c r="G18" s="22"/>
      <c r="H18" s="22"/>
      <c r="I18" s="22"/>
      <c r="J18" s="22"/>
      <c r="K18" s="15">
        <f>24101/24838*100</f>
        <v>97.03277236492471</v>
      </c>
    </row>
    <row r="19" spans="1:11" ht="15.75" customHeight="1" x14ac:dyDescent="0.2">
      <c r="A19" s="14" t="s">
        <v>12</v>
      </c>
      <c r="B19" s="14"/>
      <c r="C19" s="14"/>
      <c r="D19" s="14"/>
      <c r="E19" s="14"/>
      <c r="F19" s="14"/>
      <c r="G19" s="14"/>
      <c r="I19" s="462" t="s">
        <v>13</v>
      </c>
      <c r="J19" s="462"/>
    </row>
    <row r="20" spans="1:11" ht="12.75" customHeight="1" x14ac:dyDescent="0.2">
      <c r="A20" s="468" t="s">
        <v>14</v>
      </c>
      <c r="B20" s="468"/>
      <c r="C20" s="468"/>
      <c r="D20" s="468"/>
      <c r="E20" s="468"/>
      <c r="F20" s="468"/>
      <c r="G20" s="468"/>
      <c r="H20" s="468"/>
      <c r="I20" s="468"/>
      <c r="J20" s="468"/>
    </row>
    <row r="21" spans="1:11" ht="12.75" customHeight="1" x14ac:dyDescent="0.2">
      <c r="A21" s="468" t="s">
        <v>20</v>
      </c>
      <c r="B21" s="468"/>
      <c r="C21" s="468"/>
      <c r="D21" s="468"/>
      <c r="E21" s="468"/>
      <c r="F21" s="468"/>
      <c r="G21" s="468"/>
      <c r="H21" s="468"/>
      <c r="I21" s="468"/>
      <c r="J21" s="468"/>
    </row>
    <row r="22" spans="1:11" x14ac:dyDescent="0.2">
      <c r="A22" s="14"/>
      <c r="B22" s="14"/>
      <c r="C22" s="14"/>
      <c r="E22" s="14"/>
      <c r="H22" s="461" t="s">
        <v>86</v>
      </c>
      <c r="I22" s="461"/>
      <c r="J22" s="461"/>
    </row>
    <row r="26" spans="1:11" x14ac:dyDescent="0.2">
      <c r="A26" s="584"/>
      <c r="B26" s="584"/>
      <c r="C26" s="584"/>
      <c r="D26" s="584"/>
      <c r="E26" s="584"/>
      <c r="F26" s="584"/>
      <c r="G26" s="584"/>
      <c r="H26" s="584"/>
      <c r="I26" s="584"/>
      <c r="J26" s="584"/>
    </row>
    <row r="28" spans="1:11" x14ac:dyDescent="0.2">
      <c r="A28" s="584"/>
      <c r="B28" s="584"/>
      <c r="C28" s="584"/>
      <c r="D28" s="584"/>
      <c r="E28" s="584"/>
      <c r="F28" s="584"/>
      <c r="G28" s="584"/>
      <c r="H28" s="584"/>
      <c r="I28" s="584"/>
      <c r="J28" s="584"/>
    </row>
  </sheetData>
  <mergeCells count="17">
    <mergeCell ref="E1:I1"/>
    <mergeCell ref="A2:J2"/>
    <mergeCell ref="A3:J3"/>
    <mergeCell ref="A5:J5"/>
    <mergeCell ref="A8:B8"/>
    <mergeCell ref="H8:J8"/>
    <mergeCell ref="A21:J21"/>
    <mergeCell ref="H22:J22"/>
    <mergeCell ref="A26:J26"/>
    <mergeCell ref="A28:J28"/>
    <mergeCell ref="A9:A10"/>
    <mergeCell ref="B9:B10"/>
    <mergeCell ref="C9:F9"/>
    <mergeCell ref="G9:J9"/>
    <mergeCell ref="I19:J19"/>
    <mergeCell ref="A20:J20"/>
    <mergeCell ref="A17:H17"/>
  </mergeCells>
  <printOptions horizontalCentered="1"/>
  <pageMargins left="0.70866141732283472" right="0.70866141732283472" top="0.23622047244094491" bottom="0" header="0.31496062992125984" footer="0.31496062992125984"/>
  <pageSetup paperSize="9" scale="96"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P41"/>
  <sheetViews>
    <sheetView view="pageBreakPreview" topLeftCell="A4" zoomScale="90" zoomScaleSheetLayoutView="90" workbookViewId="0">
      <selection activeCell="A8" sqref="A8:B8"/>
    </sheetView>
  </sheetViews>
  <sheetFormatPr defaultColWidth="9.140625" defaultRowHeight="12.75" x14ac:dyDescent="0.2"/>
  <cols>
    <col min="1" max="1" width="7.42578125" style="15" customWidth="1"/>
    <col min="2" max="2" width="17.140625" style="15" customWidth="1"/>
    <col min="3" max="3" width="11" style="15" customWidth="1"/>
    <col min="4" max="4" width="10" style="15" customWidth="1"/>
    <col min="5" max="5" width="13.140625" style="15" customWidth="1"/>
    <col min="6" max="6" width="14.28515625" style="15" customWidth="1"/>
    <col min="7" max="7" width="13.28515625" style="15" customWidth="1"/>
    <col min="8" max="8" width="14.7109375" style="15" customWidth="1"/>
    <col min="9" max="9" width="16.7109375" style="15" customWidth="1"/>
    <col min="10" max="10" width="19.28515625" style="15" customWidth="1"/>
    <col min="11" max="16384" width="9.140625" style="15"/>
  </cols>
  <sheetData>
    <row r="1" spans="1:16" customFormat="1" x14ac:dyDescent="0.2">
      <c r="E1" s="520"/>
      <c r="F1" s="520"/>
      <c r="G1" s="520"/>
      <c r="H1" s="520"/>
      <c r="I1" s="520"/>
      <c r="J1" s="146" t="s">
        <v>365</v>
      </c>
    </row>
    <row r="2" spans="1:16" customFormat="1" ht="15" x14ac:dyDescent="0.2">
      <c r="A2" s="576" t="s">
        <v>0</v>
      </c>
      <c r="B2" s="576"/>
      <c r="C2" s="576"/>
      <c r="D2" s="576"/>
      <c r="E2" s="576"/>
      <c r="F2" s="576"/>
      <c r="G2" s="576"/>
      <c r="H2" s="576"/>
      <c r="I2" s="576"/>
      <c r="J2" s="576"/>
    </row>
    <row r="3" spans="1:16" customFormat="1" ht="20.25" x14ac:dyDescent="0.3">
      <c r="A3" s="512" t="s">
        <v>702</v>
      </c>
      <c r="B3" s="512"/>
      <c r="C3" s="512"/>
      <c r="D3" s="512"/>
      <c r="E3" s="512"/>
      <c r="F3" s="512"/>
      <c r="G3" s="512"/>
      <c r="H3" s="512"/>
      <c r="I3" s="512"/>
      <c r="J3" s="512"/>
    </row>
    <row r="4" spans="1:16" customFormat="1" ht="14.25" customHeight="1" x14ac:dyDescent="0.2"/>
    <row r="5" spans="1:16" ht="19.5" customHeight="1" x14ac:dyDescent="0.25">
      <c r="A5" s="577" t="s">
        <v>751</v>
      </c>
      <c r="B5" s="577"/>
      <c r="C5" s="577"/>
      <c r="D5" s="577"/>
      <c r="E5" s="577"/>
      <c r="F5" s="577"/>
      <c r="G5" s="577"/>
      <c r="H5" s="577"/>
      <c r="I5" s="577"/>
      <c r="J5" s="577"/>
    </row>
    <row r="6" spans="1:16" ht="13.5" customHeight="1" x14ac:dyDescent="0.2">
      <c r="A6" s="1"/>
      <c r="B6" s="1"/>
      <c r="C6" s="1"/>
      <c r="D6" s="1"/>
      <c r="E6" s="1"/>
      <c r="F6" s="1"/>
      <c r="G6" s="1"/>
      <c r="H6" s="1"/>
      <c r="I6" s="1"/>
      <c r="J6" s="1"/>
    </row>
    <row r="7" spans="1:16" ht="0.75" customHeight="1" x14ac:dyDescent="0.2"/>
    <row r="8" spans="1:16" x14ac:dyDescent="0.2">
      <c r="A8" s="461" t="s">
        <v>900</v>
      </c>
      <c r="B8" s="461"/>
      <c r="C8" s="32"/>
      <c r="H8" s="566" t="s">
        <v>779</v>
      </c>
      <c r="I8" s="566"/>
      <c r="J8" s="566"/>
    </row>
    <row r="9" spans="1:16" x14ac:dyDescent="0.2">
      <c r="A9" s="484" t="s">
        <v>2</v>
      </c>
      <c r="B9" s="484" t="s">
        <v>3</v>
      </c>
      <c r="C9" s="474" t="s">
        <v>752</v>
      </c>
      <c r="D9" s="495"/>
      <c r="E9" s="495"/>
      <c r="F9" s="475"/>
      <c r="G9" s="474" t="s">
        <v>107</v>
      </c>
      <c r="H9" s="495"/>
      <c r="I9" s="495"/>
      <c r="J9" s="475"/>
      <c r="O9" s="19"/>
      <c r="P9" s="22"/>
    </row>
    <row r="10" spans="1:16" ht="77.45" customHeight="1" x14ac:dyDescent="0.2">
      <c r="A10" s="484"/>
      <c r="B10" s="484"/>
      <c r="C10" s="5" t="s">
        <v>188</v>
      </c>
      <c r="D10" s="5" t="s">
        <v>17</v>
      </c>
      <c r="E10" s="265" t="s">
        <v>780</v>
      </c>
      <c r="F10" s="7" t="s">
        <v>205</v>
      </c>
      <c r="G10" s="5" t="s">
        <v>188</v>
      </c>
      <c r="H10" s="26" t="s">
        <v>18</v>
      </c>
      <c r="I10" s="111" t="s">
        <v>869</v>
      </c>
      <c r="J10" s="5" t="s">
        <v>870</v>
      </c>
    </row>
    <row r="11" spans="1:16" x14ac:dyDescent="0.2">
      <c r="A11" s="5">
        <v>1</v>
      </c>
      <c r="B11" s="5">
        <v>2</v>
      </c>
      <c r="C11" s="5">
        <v>3</v>
      </c>
      <c r="D11" s="5">
        <v>4</v>
      </c>
      <c r="E11" s="5">
        <v>5</v>
      </c>
      <c r="F11" s="7">
        <v>6</v>
      </c>
      <c r="G11" s="5">
        <v>7</v>
      </c>
      <c r="H11" s="107">
        <v>8</v>
      </c>
      <c r="I11" s="5">
        <v>9</v>
      </c>
      <c r="J11" s="5">
        <v>10</v>
      </c>
    </row>
    <row r="12" spans="1:16" x14ac:dyDescent="0.2">
      <c r="A12" s="356">
        <v>1</v>
      </c>
      <c r="B12" s="19"/>
      <c r="C12" s="19"/>
      <c r="D12" s="19"/>
      <c r="E12" s="19"/>
      <c r="F12" s="110"/>
      <c r="G12" s="19"/>
      <c r="H12" s="29"/>
      <c r="I12" s="29"/>
      <c r="J12" s="29"/>
    </row>
    <row r="13" spans="1:16" x14ac:dyDescent="0.2">
      <c r="A13" s="356">
        <v>2</v>
      </c>
      <c r="B13" s="19"/>
      <c r="C13" s="19"/>
      <c r="D13" s="19"/>
      <c r="E13" s="19"/>
      <c r="F13" s="28"/>
      <c r="G13" s="19"/>
      <c r="H13" s="29"/>
      <c r="I13" s="29"/>
      <c r="J13" s="29"/>
    </row>
    <row r="14" spans="1:16" x14ac:dyDescent="0.2">
      <c r="A14" s="356">
        <v>3</v>
      </c>
      <c r="B14" s="19"/>
      <c r="C14" s="19"/>
      <c r="D14" s="19"/>
      <c r="E14" s="19" t="s">
        <v>11</v>
      </c>
      <c r="F14" s="28"/>
      <c r="G14" s="19"/>
      <c r="H14" s="29"/>
      <c r="I14" s="29"/>
      <c r="J14" s="29"/>
    </row>
    <row r="15" spans="1:16" x14ac:dyDescent="0.2">
      <c r="A15" s="356">
        <v>4</v>
      </c>
      <c r="B15" s="19"/>
      <c r="C15" s="19"/>
      <c r="D15" s="19"/>
      <c r="E15" s="19"/>
      <c r="F15" s="28"/>
      <c r="G15" s="19"/>
      <c r="H15" s="29"/>
      <c r="I15" s="29"/>
      <c r="J15" s="29"/>
    </row>
    <row r="16" spans="1:16" x14ac:dyDescent="0.2">
      <c r="A16" s="356">
        <v>5</v>
      </c>
      <c r="B16" s="19"/>
      <c r="C16" s="19"/>
      <c r="D16" s="19"/>
      <c r="E16" s="19"/>
      <c r="F16" s="28"/>
      <c r="G16" s="19"/>
      <c r="H16" s="29"/>
      <c r="I16" s="29"/>
      <c r="J16" s="29"/>
    </row>
    <row r="17" spans="1:10" x14ac:dyDescent="0.2">
      <c r="A17" s="356">
        <v>6</v>
      </c>
      <c r="B17" s="19"/>
      <c r="C17" s="19"/>
      <c r="D17" s="19"/>
      <c r="E17" s="19"/>
      <c r="F17" s="28"/>
      <c r="G17" s="19"/>
      <c r="H17" s="29"/>
      <c r="I17" s="29"/>
      <c r="J17" s="29"/>
    </row>
    <row r="18" spans="1:10" x14ac:dyDescent="0.2">
      <c r="A18" s="356">
        <v>7</v>
      </c>
      <c r="B18" s="19"/>
      <c r="C18" s="19"/>
      <c r="D18" s="19"/>
      <c r="E18" s="19"/>
      <c r="F18" s="28"/>
      <c r="G18" s="19"/>
      <c r="H18" s="29"/>
      <c r="I18" s="29"/>
      <c r="J18" s="29"/>
    </row>
    <row r="19" spans="1:10" x14ac:dyDescent="0.2">
      <c r="A19" s="356">
        <v>8</v>
      </c>
      <c r="B19" s="19"/>
      <c r="C19" s="19"/>
      <c r="D19" s="19"/>
      <c r="E19" s="19"/>
      <c r="F19" s="28"/>
      <c r="G19" s="19"/>
      <c r="H19" s="29"/>
      <c r="I19" s="29"/>
      <c r="J19" s="29"/>
    </row>
    <row r="20" spans="1:10" x14ac:dyDescent="0.2">
      <c r="A20" s="356">
        <v>9</v>
      </c>
      <c r="B20" s="19"/>
      <c r="C20" s="19"/>
      <c r="D20" s="19"/>
      <c r="E20" s="19"/>
      <c r="F20" s="28"/>
      <c r="G20" s="19"/>
      <c r="H20" s="29"/>
      <c r="I20" s="29"/>
      <c r="J20" s="29"/>
    </row>
    <row r="21" spans="1:10" x14ac:dyDescent="0.2">
      <c r="A21" s="356">
        <v>10</v>
      </c>
      <c r="B21" s="19"/>
      <c r="C21" s="19"/>
      <c r="D21" s="19"/>
      <c r="E21" s="19"/>
      <c r="F21" s="28"/>
      <c r="G21" s="19"/>
      <c r="H21" s="29"/>
      <c r="I21" s="29"/>
      <c r="J21" s="29"/>
    </row>
    <row r="22" spans="1:10" x14ac:dyDescent="0.2">
      <c r="A22" s="356">
        <v>11</v>
      </c>
      <c r="B22" s="19"/>
      <c r="C22" s="19"/>
      <c r="D22" s="19"/>
      <c r="E22" s="19"/>
      <c r="F22" s="28"/>
      <c r="G22" s="19"/>
      <c r="H22" s="29"/>
      <c r="I22" s="29"/>
      <c r="J22" s="29"/>
    </row>
    <row r="23" spans="1:10" x14ac:dyDescent="0.2">
      <c r="A23" s="356">
        <v>12</v>
      </c>
      <c r="B23" s="19"/>
      <c r="C23" s="19"/>
      <c r="D23" s="19"/>
      <c r="E23" s="19"/>
      <c r="F23" s="28"/>
      <c r="G23" s="19"/>
      <c r="H23" s="29"/>
      <c r="I23" s="29"/>
      <c r="J23" s="29"/>
    </row>
    <row r="24" spans="1:10" x14ac:dyDescent="0.2">
      <c r="A24" s="356">
        <v>13</v>
      </c>
      <c r="B24" s="19"/>
      <c r="C24" s="19"/>
      <c r="D24" s="19"/>
      <c r="E24" s="19"/>
      <c r="F24" s="28"/>
      <c r="G24" s="19"/>
      <c r="H24" s="29"/>
      <c r="I24" s="29"/>
      <c r="J24" s="29"/>
    </row>
    <row r="25" spans="1:10" x14ac:dyDescent="0.2">
      <c r="A25" s="356">
        <v>14</v>
      </c>
      <c r="B25" s="19"/>
      <c r="C25" s="19"/>
      <c r="D25" s="19"/>
      <c r="E25" s="19"/>
      <c r="F25" s="28"/>
      <c r="G25" s="19"/>
      <c r="H25" s="29"/>
      <c r="I25" s="29"/>
      <c r="J25" s="29"/>
    </row>
    <row r="26" spans="1:10" x14ac:dyDescent="0.2">
      <c r="A26" s="20" t="s">
        <v>7</v>
      </c>
      <c r="B26" s="19"/>
      <c r="C26" s="19"/>
      <c r="D26" s="19"/>
      <c r="E26" s="19"/>
      <c r="F26" s="28"/>
      <c r="G26" s="19"/>
      <c r="H26" s="29"/>
      <c r="I26" s="29"/>
      <c r="J26" s="29"/>
    </row>
    <row r="27" spans="1:10" x14ac:dyDescent="0.2">
      <c r="A27" s="20" t="s">
        <v>7</v>
      </c>
      <c r="B27" s="19"/>
      <c r="C27" s="19"/>
      <c r="D27" s="19"/>
      <c r="E27" s="19"/>
      <c r="F27" s="28"/>
      <c r="G27" s="19"/>
      <c r="H27" s="29"/>
      <c r="I27" s="29"/>
      <c r="J27" s="29"/>
    </row>
    <row r="28" spans="1:10" x14ac:dyDescent="0.2">
      <c r="A28" s="357" t="s">
        <v>19</v>
      </c>
      <c r="B28" s="30"/>
      <c r="C28" s="30"/>
      <c r="D28" s="19"/>
      <c r="E28" s="19"/>
      <c r="F28" s="28"/>
      <c r="G28" s="19"/>
      <c r="H28" s="29"/>
      <c r="I28" s="29"/>
      <c r="J28" s="29"/>
    </row>
    <row r="29" spans="1:10" x14ac:dyDescent="0.2">
      <c r="A29" s="11"/>
      <c r="B29" s="31"/>
      <c r="C29" s="31"/>
      <c r="D29" s="22"/>
      <c r="E29" s="22"/>
      <c r="F29" s="22"/>
      <c r="G29" s="22"/>
      <c r="H29" s="22"/>
      <c r="I29" s="22"/>
      <c r="J29" s="22"/>
    </row>
    <row r="30" spans="1:10" x14ac:dyDescent="0.2">
      <c r="A30" s="583" t="s">
        <v>871</v>
      </c>
      <c r="B30" s="583"/>
      <c r="C30" s="583"/>
      <c r="D30" s="583"/>
      <c r="E30" s="583"/>
      <c r="F30" s="583"/>
      <c r="G30" s="583"/>
      <c r="H30" s="583"/>
      <c r="I30" s="22"/>
      <c r="J30" s="22"/>
    </row>
    <row r="31" spans="1:10" x14ac:dyDescent="0.2">
      <c r="A31" s="11"/>
      <c r="B31" s="31"/>
      <c r="C31" s="31"/>
      <c r="D31" s="22"/>
      <c r="E31" s="22"/>
      <c r="F31" s="22"/>
      <c r="G31" s="22"/>
      <c r="H31" s="22"/>
      <c r="I31" s="22"/>
      <c r="J31" s="22"/>
    </row>
    <row r="32" spans="1:10" ht="15.75" customHeight="1" x14ac:dyDescent="0.2">
      <c r="A32" s="14" t="s">
        <v>12</v>
      </c>
      <c r="B32" s="14"/>
      <c r="C32" s="14"/>
      <c r="D32" s="14"/>
      <c r="E32" s="14"/>
      <c r="F32" s="14"/>
      <c r="G32" s="14"/>
      <c r="I32" s="462" t="s">
        <v>13</v>
      </c>
      <c r="J32" s="462"/>
    </row>
    <row r="33" spans="1:10" ht="12.75" customHeight="1" x14ac:dyDescent="0.2">
      <c r="A33" s="468" t="s">
        <v>14</v>
      </c>
      <c r="B33" s="468"/>
      <c r="C33" s="468"/>
      <c r="D33" s="468"/>
      <c r="E33" s="468"/>
      <c r="F33" s="468"/>
      <c r="G33" s="468"/>
      <c r="H33" s="468"/>
      <c r="I33" s="468"/>
      <c r="J33" s="468"/>
    </row>
    <row r="34" spans="1:10" ht="12.75" customHeight="1" x14ac:dyDescent="0.2">
      <c r="A34" s="468" t="s">
        <v>20</v>
      </c>
      <c r="B34" s="468"/>
      <c r="C34" s="468"/>
      <c r="D34" s="468"/>
      <c r="E34" s="468"/>
      <c r="F34" s="468"/>
      <c r="G34" s="468"/>
      <c r="H34" s="468"/>
      <c r="I34" s="468"/>
      <c r="J34" s="468"/>
    </row>
    <row r="35" spans="1:10" x14ac:dyDescent="0.2">
      <c r="A35" s="14"/>
      <c r="B35" s="14"/>
      <c r="C35" s="14"/>
      <c r="E35" s="14"/>
      <c r="H35" s="461" t="s">
        <v>86</v>
      </c>
      <c r="I35" s="461"/>
      <c r="J35" s="461"/>
    </row>
    <row r="39" spans="1:10" x14ac:dyDescent="0.2">
      <c r="A39" s="584"/>
      <c r="B39" s="584"/>
      <c r="C39" s="584"/>
      <c r="D39" s="584"/>
      <c r="E39" s="584"/>
      <c r="F39" s="584"/>
      <c r="G39" s="584"/>
      <c r="H39" s="584"/>
      <c r="I39" s="584"/>
      <c r="J39" s="584"/>
    </row>
    <row r="41" spans="1:10" x14ac:dyDescent="0.2">
      <c r="A41" s="584"/>
      <c r="B41" s="584"/>
      <c r="C41" s="584"/>
      <c r="D41" s="584"/>
      <c r="E41" s="584"/>
      <c r="F41" s="584"/>
      <c r="G41" s="584"/>
      <c r="H41" s="584"/>
      <c r="I41" s="584"/>
      <c r="J41" s="584"/>
    </row>
  </sheetData>
  <mergeCells count="17">
    <mergeCell ref="A34:J34"/>
    <mergeCell ref="H35:J35"/>
    <mergeCell ref="A39:J39"/>
    <mergeCell ref="A41:J41"/>
    <mergeCell ref="A9:A10"/>
    <mergeCell ref="B9:B10"/>
    <mergeCell ref="C9:F9"/>
    <mergeCell ref="G9:J9"/>
    <mergeCell ref="I32:J32"/>
    <mergeCell ref="A33:J33"/>
    <mergeCell ref="A30:H30"/>
    <mergeCell ref="E1:I1"/>
    <mergeCell ref="A2:J2"/>
    <mergeCell ref="A3:J3"/>
    <mergeCell ref="A5:J5"/>
    <mergeCell ref="A8:B8"/>
    <mergeCell ref="H8:J8"/>
  </mergeCells>
  <printOptions horizontalCentered="1"/>
  <pageMargins left="0.70866141732283472" right="0.70866141732283472" top="0.23622047244094491" bottom="0" header="0.31496062992125984" footer="0.31496062992125984"/>
  <pageSetup paperSize="9" scale="97" orientation="landscape"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P41"/>
  <sheetViews>
    <sheetView view="pageBreakPreview" topLeftCell="A4" zoomScale="90" zoomScaleSheetLayoutView="90" workbookViewId="0">
      <selection activeCell="A8" sqref="A8:B8"/>
    </sheetView>
  </sheetViews>
  <sheetFormatPr defaultColWidth="9.140625" defaultRowHeight="12.75" x14ac:dyDescent="0.2"/>
  <cols>
    <col min="1" max="1" width="7.42578125" style="15" customWidth="1"/>
    <col min="2" max="2" width="17.140625" style="15" customWidth="1"/>
    <col min="3" max="3" width="11" style="15" customWidth="1"/>
    <col min="4" max="4" width="10" style="15" customWidth="1"/>
    <col min="5" max="5" width="13.140625" style="15" customWidth="1"/>
    <col min="6" max="6" width="14.28515625" style="15" customWidth="1"/>
    <col min="7" max="7" width="13.28515625" style="15" customWidth="1"/>
    <col min="8" max="8" width="14.7109375" style="15" customWidth="1"/>
    <col min="9" max="9" width="16.7109375" style="15" customWidth="1"/>
    <col min="10" max="10" width="19.28515625" style="15" customWidth="1"/>
    <col min="11" max="16384" width="9.140625" style="15"/>
  </cols>
  <sheetData>
    <row r="1" spans="1:16" customFormat="1" x14ac:dyDescent="0.2">
      <c r="E1" s="520"/>
      <c r="F1" s="520"/>
      <c r="G1" s="520"/>
      <c r="H1" s="520"/>
      <c r="I1" s="520"/>
      <c r="J1" s="146" t="s">
        <v>364</v>
      </c>
    </row>
    <row r="2" spans="1:16" customFormat="1" ht="15" x14ac:dyDescent="0.2">
      <c r="A2" s="576" t="s">
        <v>0</v>
      </c>
      <c r="B2" s="576"/>
      <c r="C2" s="576"/>
      <c r="D2" s="576"/>
      <c r="E2" s="576"/>
      <c r="F2" s="576"/>
      <c r="G2" s="576"/>
      <c r="H2" s="576"/>
      <c r="I2" s="576"/>
      <c r="J2" s="576"/>
    </row>
    <row r="3" spans="1:16" customFormat="1" ht="20.25" x14ac:dyDescent="0.3">
      <c r="A3" s="512" t="s">
        <v>702</v>
      </c>
      <c r="B3" s="512"/>
      <c r="C3" s="512"/>
      <c r="D3" s="512"/>
      <c r="E3" s="512"/>
      <c r="F3" s="512"/>
      <c r="G3" s="512"/>
      <c r="H3" s="512"/>
      <c r="I3" s="512"/>
      <c r="J3" s="512"/>
    </row>
    <row r="4" spans="1:16" customFormat="1" ht="14.25" customHeight="1" x14ac:dyDescent="0.2"/>
    <row r="5" spans="1:16" ht="31.5" customHeight="1" x14ac:dyDescent="0.25">
      <c r="A5" s="577" t="s">
        <v>753</v>
      </c>
      <c r="B5" s="577"/>
      <c r="C5" s="577"/>
      <c r="D5" s="577"/>
      <c r="E5" s="577"/>
      <c r="F5" s="577"/>
      <c r="G5" s="577"/>
      <c r="H5" s="577"/>
      <c r="I5" s="577"/>
      <c r="J5" s="577"/>
    </row>
    <row r="6" spans="1:16" ht="13.5" customHeight="1" x14ac:dyDescent="0.2">
      <c r="A6" s="1"/>
      <c r="B6" s="1"/>
      <c r="C6" s="1"/>
      <c r="D6" s="1"/>
      <c r="E6" s="1"/>
      <c r="F6" s="1"/>
      <c r="G6" s="1"/>
      <c r="H6" s="1"/>
      <c r="I6" s="1"/>
      <c r="J6" s="1"/>
    </row>
    <row r="7" spans="1:16" ht="0.75" customHeight="1" x14ac:dyDescent="0.2"/>
    <row r="8" spans="1:16" x14ac:dyDescent="0.2">
      <c r="A8" s="461" t="s">
        <v>900</v>
      </c>
      <c r="B8" s="461"/>
      <c r="C8" s="32"/>
      <c r="H8" s="566" t="s">
        <v>779</v>
      </c>
      <c r="I8" s="566"/>
      <c r="J8" s="566"/>
    </row>
    <row r="9" spans="1:16" x14ac:dyDescent="0.2">
      <c r="A9" s="484" t="s">
        <v>2</v>
      </c>
      <c r="B9" s="484" t="s">
        <v>3</v>
      </c>
      <c r="C9" s="474" t="s">
        <v>749</v>
      </c>
      <c r="D9" s="495"/>
      <c r="E9" s="495"/>
      <c r="F9" s="475"/>
      <c r="G9" s="474" t="s">
        <v>107</v>
      </c>
      <c r="H9" s="495"/>
      <c r="I9" s="495"/>
      <c r="J9" s="475"/>
      <c r="O9" s="19"/>
      <c r="P9" s="22"/>
    </row>
    <row r="10" spans="1:16" ht="53.25" customHeight="1" x14ac:dyDescent="0.2">
      <c r="A10" s="484"/>
      <c r="B10" s="484"/>
      <c r="C10" s="5" t="s">
        <v>188</v>
      </c>
      <c r="D10" s="5" t="s">
        <v>17</v>
      </c>
      <c r="E10" s="265" t="s">
        <v>366</v>
      </c>
      <c r="F10" s="7" t="s">
        <v>205</v>
      </c>
      <c r="G10" s="5" t="s">
        <v>188</v>
      </c>
      <c r="H10" s="26" t="s">
        <v>18</v>
      </c>
      <c r="I10" s="111" t="s">
        <v>869</v>
      </c>
      <c r="J10" s="5" t="s">
        <v>870</v>
      </c>
    </row>
    <row r="11" spans="1:16" x14ac:dyDescent="0.2">
      <c r="A11" s="5">
        <v>1</v>
      </c>
      <c r="B11" s="5">
        <v>2</v>
      </c>
      <c r="C11" s="5">
        <v>3</v>
      </c>
      <c r="D11" s="5">
        <v>4</v>
      </c>
      <c r="E11" s="5">
        <v>5</v>
      </c>
      <c r="F11" s="7">
        <v>6</v>
      </c>
      <c r="G11" s="5">
        <v>7</v>
      </c>
      <c r="H11" s="107">
        <v>8</v>
      </c>
      <c r="I11" s="5">
        <v>9</v>
      </c>
      <c r="J11" s="5">
        <v>10</v>
      </c>
    </row>
    <row r="12" spans="1:16" x14ac:dyDescent="0.2">
      <c r="A12" s="356">
        <v>1</v>
      </c>
      <c r="B12" s="19"/>
      <c r="C12" s="19"/>
      <c r="D12" s="19"/>
      <c r="E12" s="19"/>
      <c r="F12" s="110"/>
      <c r="G12" s="19"/>
      <c r="H12" s="29"/>
      <c r="I12" s="29"/>
      <c r="J12" s="29"/>
    </row>
    <row r="13" spans="1:16" x14ac:dyDescent="0.2">
      <c r="A13" s="356">
        <v>2</v>
      </c>
      <c r="B13" s="19"/>
      <c r="C13" s="19"/>
      <c r="D13" s="19"/>
      <c r="E13" s="19"/>
      <c r="F13" s="28"/>
      <c r="G13" s="19"/>
      <c r="H13" s="29"/>
      <c r="I13" s="29"/>
      <c r="J13" s="29"/>
    </row>
    <row r="14" spans="1:16" x14ac:dyDescent="0.2">
      <c r="A14" s="356">
        <v>3</v>
      </c>
      <c r="B14" s="19"/>
      <c r="C14" s="19"/>
      <c r="D14" s="19"/>
      <c r="E14" s="19" t="s">
        <v>11</v>
      </c>
      <c r="F14" s="28"/>
      <c r="G14" s="19"/>
      <c r="H14" s="29"/>
      <c r="I14" s="29"/>
      <c r="J14" s="29"/>
    </row>
    <row r="15" spans="1:16" x14ac:dyDescent="0.2">
      <c r="A15" s="356">
        <v>4</v>
      </c>
      <c r="B15" s="19"/>
      <c r="C15" s="19"/>
      <c r="D15" s="19"/>
      <c r="E15" s="19"/>
      <c r="F15" s="28"/>
      <c r="G15" s="19"/>
      <c r="H15" s="29"/>
      <c r="I15" s="29"/>
      <c r="J15" s="29"/>
    </row>
    <row r="16" spans="1:16" x14ac:dyDescent="0.2">
      <c r="A16" s="356">
        <v>5</v>
      </c>
      <c r="B16" s="19"/>
      <c r="C16" s="19"/>
      <c r="D16" s="19"/>
      <c r="E16" s="19"/>
      <c r="F16" s="28"/>
      <c r="G16" s="19"/>
      <c r="H16" s="29"/>
      <c r="I16" s="29"/>
      <c r="J16" s="29"/>
    </row>
    <row r="17" spans="1:10" x14ac:dyDescent="0.2">
      <c r="A17" s="356">
        <v>6</v>
      </c>
      <c r="B17" s="19"/>
      <c r="C17" s="19"/>
      <c r="D17" s="19"/>
      <c r="E17" s="19"/>
      <c r="F17" s="28"/>
      <c r="G17" s="19"/>
      <c r="H17" s="29"/>
      <c r="I17" s="29"/>
      <c r="J17" s="29"/>
    </row>
    <row r="18" spans="1:10" x14ac:dyDescent="0.2">
      <c r="A18" s="356">
        <v>7</v>
      </c>
      <c r="B18" s="19"/>
      <c r="C18" s="19"/>
      <c r="D18" s="19"/>
      <c r="E18" s="19"/>
      <c r="F18" s="28"/>
      <c r="G18" s="19"/>
      <c r="H18" s="29"/>
      <c r="I18" s="29"/>
      <c r="J18" s="29"/>
    </row>
    <row r="19" spans="1:10" x14ac:dyDescent="0.2">
      <c r="A19" s="356">
        <v>8</v>
      </c>
      <c r="B19" s="19"/>
      <c r="C19" s="19"/>
      <c r="D19" s="19"/>
      <c r="E19" s="19"/>
      <c r="F19" s="28"/>
      <c r="G19" s="19"/>
      <c r="H19" s="29"/>
      <c r="I19" s="29"/>
      <c r="J19" s="29"/>
    </row>
    <row r="20" spans="1:10" x14ac:dyDescent="0.2">
      <c r="A20" s="356">
        <v>9</v>
      </c>
      <c r="B20" s="19"/>
      <c r="C20" s="19"/>
      <c r="D20" s="19"/>
      <c r="E20" s="19"/>
      <c r="F20" s="28"/>
      <c r="G20" s="19"/>
      <c r="H20" s="29"/>
      <c r="I20" s="29"/>
      <c r="J20" s="29"/>
    </row>
    <row r="21" spans="1:10" x14ac:dyDescent="0.2">
      <c r="A21" s="356">
        <v>10</v>
      </c>
      <c r="B21" s="19"/>
      <c r="C21" s="19"/>
      <c r="D21" s="19"/>
      <c r="E21" s="19"/>
      <c r="F21" s="28"/>
      <c r="G21" s="19"/>
      <c r="H21" s="29"/>
      <c r="I21" s="29"/>
      <c r="J21" s="29"/>
    </row>
    <row r="22" spans="1:10" x14ac:dyDescent="0.2">
      <c r="A22" s="356">
        <v>11</v>
      </c>
      <c r="B22" s="19"/>
      <c r="C22" s="19"/>
      <c r="D22" s="19"/>
      <c r="E22" s="19"/>
      <c r="F22" s="28"/>
      <c r="G22" s="19"/>
      <c r="H22" s="29"/>
      <c r="I22" s="29"/>
      <c r="J22" s="29"/>
    </row>
    <row r="23" spans="1:10" x14ac:dyDescent="0.2">
      <c r="A23" s="356">
        <v>12</v>
      </c>
      <c r="B23" s="19"/>
      <c r="C23" s="19"/>
      <c r="D23" s="19"/>
      <c r="E23" s="19"/>
      <c r="F23" s="28"/>
      <c r="G23" s="19"/>
      <c r="H23" s="29"/>
      <c r="I23" s="29"/>
      <c r="J23" s="29"/>
    </row>
    <row r="24" spans="1:10" x14ac:dyDescent="0.2">
      <c r="A24" s="356">
        <v>13</v>
      </c>
      <c r="B24" s="19"/>
      <c r="C24" s="19"/>
      <c r="D24" s="19"/>
      <c r="E24" s="19"/>
      <c r="F24" s="28"/>
      <c r="G24" s="19"/>
      <c r="H24" s="29"/>
      <c r="I24" s="29"/>
      <c r="J24" s="29"/>
    </row>
    <row r="25" spans="1:10" x14ac:dyDescent="0.2">
      <c r="A25" s="356">
        <v>14</v>
      </c>
      <c r="B25" s="19"/>
      <c r="C25" s="19"/>
      <c r="D25" s="19"/>
      <c r="E25" s="19"/>
      <c r="F25" s="28"/>
      <c r="G25" s="19"/>
      <c r="H25" s="29"/>
      <c r="I25" s="29"/>
      <c r="J25" s="29"/>
    </row>
    <row r="26" spans="1:10" x14ac:dyDescent="0.2">
      <c r="A26" s="20" t="s">
        <v>7</v>
      </c>
      <c r="B26" s="19"/>
      <c r="C26" s="19"/>
      <c r="D26" s="19"/>
      <c r="E26" s="19"/>
      <c r="F26" s="28"/>
      <c r="G26" s="19"/>
      <c r="H26" s="29"/>
      <c r="I26" s="29"/>
      <c r="J26" s="29"/>
    </row>
    <row r="27" spans="1:10" x14ac:dyDescent="0.2">
      <c r="A27" s="20" t="s">
        <v>7</v>
      </c>
      <c r="B27" s="19"/>
      <c r="C27" s="19"/>
      <c r="D27" s="19"/>
      <c r="E27" s="19"/>
      <c r="F27" s="28"/>
      <c r="G27" s="19"/>
      <c r="H27" s="29"/>
      <c r="I27" s="29"/>
      <c r="J27" s="29"/>
    </row>
    <row r="28" spans="1:10" x14ac:dyDescent="0.2">
      <c r="A28" s="357" t="s">
        <v>19</v>
      </c>
      <c r="B28" s="30"/>
      <c r="C28" s="30"/>
      <c r="D28" s="19"/>
      <c r="E28" s="19"/>
      <c r="F28" s="28"/>
      <c r="G28" s="19"/>
      <c r="H28" s="29"/>
      <c r="I28" s="29"/>
      <c r="J28" s="29"/>
    </row>
    <row r="29" spans="1:10" x14ac:dyDescent="0.2">
      <c r="A29" s="11"/>
      <c r="B29" s="31"/>
      <c r="C29" s="31"/>
      <c r="D29" s="22"/>
      <c r="E29" s="22"/>
      <c r="F29" s="22"/>
      <c r="G29" s="22"/>
      <c r="H29" s="22"/>
      <c r="I29" s="22"/>
      <c r="J29" s="22"/>
    </row>
    <row r="30" spans="1:10" x14ac:dyDescent="0.2">
      <c r="A30" s="583" t="s">
        <v>871</v>
      </c>
      <c r="B30" s="583"/>
      <c r="C30" s="583"/>
      <c r="D30" s="583"/>
      <c r="E30" s="583"/>
      <c r="F30" s="583"/>
      <c r="G30" s="583"/>
      <c r="H30" s="583"/>
      <c r="I30" s="22"/>
      <c r="J30" s="22"/>
    </row>
    <row r="31" spans="1:10" x14ac:dyDescent="0.2">
      <c r="A31" s="11"/>
      <c r="B31" s="31"/>
      <c r="C31" s="31"/>
      <c r="D31" s="22"/>
      <c r="E31" s="22"/>
      <c r="F31" s="22"/>
      <c r="G31" s="22"/>
      <c r="H31" s="22"/>
      <c r="I31" s="22"/>
      <c r="J31" s="22"/>
    </row>
    <row r="32" spans="1:10" ht="15.75" customHeight="1" x14ac:dyDescent="0.2">
      <c r="A32" s="14" t="s">
        <v>12</v>
      </c>
      <c r="B32" s="14"/>
      <c r="C32" s="14"/>
      <c r="D32" s="14"/>
      <c r="E32" s="14"/>
      <c r="F32" s="14"/>
      <c r="G32" s="14"/>
      <c r="I32" s="462" t="s">
        <v>13</v>
      </c>
      <c r="J32" s="462"/>
    </row>
    <row r="33" spans="1:10" ht="12.75" customHeight="1" x14ac:dyDescent="0.2">
      <c r="A33" s="468" t="s">
        <v>14</v>
      </c>
      <c r="B33" s="468"/>
      <c r="C33" s="468"/>
      <c r="D33" s="468"/>
      <c r="E33" s="468"/>
      <c r="F33" s="468"/>
      <c r="G33" s="468"/>
      <c r="H33" s="468"/>
      <c r="I33" s="468"/>
      <c r="J33" s="468"/>
    </row>
    <row r="34" spans="1:10" ht="12.75" customHeight="1" x14ac:dyDescent="0.2">
      <c r="A34" s="468" t="s">
        <v>20</v>
      </c>
      <c r="B34" s="468"/>
      <c r="C34" s="468"/>
      <c r="D34" s="468"/>
      <c r="E34" s="468"/>
      <c r="F34" s="468"/>
      <c r="G34" s="468"/>
      <c r="H34" s="468"/>
      <c r="I34" s="468"/>
      <c r="J34" s="468"/>
    </row>
    <row r="35" spans="1:10" x14ac:dyDescent="0.2">
      <c r="A35" s="14"/>
      <c r="B35" s="14"/>
      <c r="C35" s="14"/>
      <c r="E35" s="14"/>
      <c r="H35" s="461" t="s">
        <v>86</v>
      </c>
      <c r="I35" s="461"/>
      <c r="J35" s="461"/>
    </row>
    <row r="39" spans="1:10" x14ac:dyDescent="0.2">
      <c r="A39" s="584"/>
      <c r="B39" s="584"/>
      <c r="C39" s="584"/>
      <c r="D39" s="584"/>
      <c r="E39" s="584"/>
      <c r="F39" s="584"/>
      <c r="G39" s="584"/>
      <c r="H39" s="584"/>
      <c r="I39" s="584"/>
      <c r="J39" s="584"/>
    </row>
    <row r="41" spans="1:10" x14ac:dyDescent="0.2">
      <c r="A41" s="584"/>
      <c r="B41" s="584"/>
      <c r="C41" s="584"/>
      <c r="D41" s="584"/>
      <c r="E41" s="584"/>
      <c r="F41" s="584"/>
      <c r="G41" s="584"/>
      <c r="H41" s="584"/>
      <c r="I41" s="584"/>
      <c r="J41" s="584"/>
    </row>
  </sheetData>
  <mergeCells count="17">
    <mergeCell ref="E1:I1"/>
    <mergeCell ref="A2:J2"/>
    <mergeCell ref="A3:J3"/>
    <mergeCell ref="A5:J5"/>
    <mergeCell ref="A8:B8"/>
    <mergeCell ref="H8:J8"/>
    <mergeCell ref="A34:J34"/>
    <mergeCell ref="H35:J35"/>
    <mergeCell ref="A39:J39"/>
    <mergeCell ref="A41:J41"/>
    <mergeCell ref="A9:A10"/>
    <mergeCell ref="B9:B10"/>
    <mergeCell ref="C9:F9"/>
    <mergeCell ref="G9:J9"/>
    <mergeCell ref="I32:J32"/>
    <mergeCell ref="A33:J33"/>
    <mergeCell ref="A30:H30"/>
  </mergeCells>
  <printOptions horizontalCentered="1"/>
  <pageMargins left="0.70866141732283472" right="0.70866141732283472" top="0.23622047244094491" bottom="0" header="0.31496062992125984" footer="0.31496062992125984"/>
  <pageSetup paperSize="9" scale="97" orientation="landscape"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P41"/>
  <sheetViews>
    <sheetView view="pageBreakPreview" zoomScale="78" zoomScaleSheetLayoutView="78" workbookViewId="0">
      <selection activeCell="A8" sqref="A8:B8"/>
    </sheetView>
  </sheetViews>
  <sheetFormatPr defaultColWidth="9.140625" defaultRowHeight="12.75" x14ac:dyDescent="0.2"/>
  <cols>
    <col min="1" max="1" width="7.42578125" style="15" customWidth="1"/>
    <col min="2" max="2" width="17.140625" style="15" customWidth="1"/>
    <col min="3" max="3" width="11" style="15" customWidth="1"/>
    <col min="4" max="4" width="10" style="15" customWidth="1"/>
    <col min="5" max="5" width="13.140625" style="15" customWidth="1"/>
    <col min="6" max="6" width="14.28515625" style="15" customWidth="1"/>
    <col min="7" max="7" width="13.28515625" style="15" customWidth="1"/>
    <col min="8" max="8" width="14.7109375" style="15" customWidth="1"/>
    <col min="9" max="9" width="16.7109375" style="15" customWidth="1"/>
    <col min="10" max="10" width="19.28515625" style="15" customWidth="1"/>
    <col min="11" max="16384" width="9.140625" style="15"/>
  </cols>
  <sheetData>
    <row r="1" spans="1:16" customFormat="1" x14ac:dyDescent="0.2">
      <c r="E1" s="520"/>
      <c r="F1" s="520"/>
      <c r="G1" s="520"/>
      <c r="H1" s="520"/>
      <c r="I1" s="520"/>
      <c r="J1" s="146" t="s">
        <v>435</v>
      </c>
    </row>
    <row r="2" spans="1:16" customFormat="1" ht="15" x14ac:dyDescent="0.2">
      <c r="A2" s="576" t="s">
        <v>0</v>
      </c>
      <c r="B2" s="576"/>
      <c r="C2" s="576"/>
      <c r="D2" s="576"/>
      <c r="E2" s="576"/>
      <c r="F2" s="576"/>
      <c r="G2" s="576"/>
      <c r="H2" s="576"/>
      <c r="I2" s="576"/>
      <c r="J2" s="576"/>
    </row>
    <row r="3" spans="1:16" customFormat="1" ht="20.25" x14ac:dyDescent="0.3">
      <c r="A3" s="512" t="s">
        <v>702</v>
      </c>
      <c r="B3" s="512"/>
      <c r="C3" s="512"/>
      <c r="D3" s="512"/>
      <c r="E3" s="512"/>
      <c r="F3" s="512"/>
      <c r="G3" s="512"/>
      <c r="H3" s="512"/>
      <c r="I3" s="512"/>
      <c r="J3" s="512"/>
    </row>
    <row r="4" spans="1:16" customFormat="1" ht="14.25" customHeight="1" x14ac:dyDescent="0.2"/>
    <row r="5" spans="1:16" ht="31.5" customHeight="1" x14ac:dyDescent="0.25">
      <c r="A5" s="577" t="s">
        <v>754</v>
      </c>
      <c r="B5" s="577"/>
      <c r="C5" s="577"/>
      <c r="D5" s="577"/>
      <c r="E5" s="577"/>
      <c r="F5" s="577"/>
      <c r="G5" s="577"/>
      <c r="H5" s="577"/>
      <c r="I5" s="577"/>
      <c r="J5" s="577"/>
    </row>
    <row r="6" spans="1:16" ht="13.5" customHeight="1" x14ac:dyDescent="0.2">
      <c r="A6" s="1"/>
      <c r="B6" s="1"/>
      <c r="C6" s="1"/>
      <c r="D6" s="1"/>
      <c r="E6" s="1"/>
      <c r="F6" s="1"/>
      <c r="G6" s="1"/>
      <c r="H6" s="1"/>
      <c r="I6" s="1"/>
      <c r="J6" s="1"/>
    </row>
    <row r="7" spans="1:16" ht="0.75" customHeight="1" x14ac:dyDescent="0.2"/>
    <row r="8" spans="1:16" x14ac:dyDescent="0.2">
      <c r="A8" s="461" t="s">
        <v>900</v>
      </c>
      <c r="B8" s="461"/>
      <c r="C8" s="32"/>
      <c r="H8" s="566" t="s">
        <v>779</v>
      </c>
      <c r="I8" s="566"/>
      <c r="J8" s="566"/>
    </row>
    <row r="9" spans="1:16" x14ac:dyDescent="0.2">
      <c r="A9" s="484" t="s">
        <v>2</v>
      </c>
      <c r="B9" s="484" t="s">
        <v>3</v>
      </c>
      <c r="C9" s="474" t="s">
        <v>749</v>
      </c>
      <c r="D9" s="495"/>
      <c r="E9" s="495"/>
      <c r="F9" s="475"/>
      <c r="G9" s="474" t="s">
        <v>107</v>
      </c>
      <c r="H9" s="495"/>
      <c r="I9" s="495"/>
      <c r="J9" s="475"/>
      <c r="O9" s="19"/>
      <c r="P9" s="22"/>
    </row>
    <row r="10" spans="1:16" ht="53.25" customHeight="1" x14ac:dyDescent="0.2">
      <c r="A10" s="484"/>
      <c r="B10" s="484"/>
      <c r="C10" s="5" t="s">
        <v>188</v>
      </c>
      <c r="D10" s="5" t="s">
        <v>17</v>
      </c>
      <c r="E10" s="265" t="s">
        <v>367</v>
      </c>
      <c r="F10" s="7" t="s">
        <v>205</v>
      </c>
      <c r="G10" s="5" t="s">
        <v>188</v>
      </c>
      <c r="H10" s="26" t="s">
        <v>18</v>
      </c>
      <c r="I10" s="111" t="s">
        <v>869</v>
      </c>
      <c r="J10" s="5" t="s">
        <v>870</v>
      </c>
    </row>
    <row r="11" spans="1:16" x14ac:dyDescent="0.2">
      <c r="A11" s="5">
        <v>1</v>
      </c>
      <c r="B11" s="5">
        <v>2</v>
      </c>
      <c r="C11" s="5">
        <v>3</v>
      </c>
      <c r="D11" s="5">
        <v>4</v>
      </c>
      <c r="E11" s="5">
        <v>5</v>
      </c>
      <c r="F11" s="7">
        <v>6</v>
      </c>
      <c r="G11" s="5">
        <v>7</v>
      </c>
      <c r="H11" s="107">
        <v>8</v>
      </c>
      <c r="I11" s="5">
        <v>9</v>
      </c>
      <c r="J11" s="5">
        <v>10</v>
      </c>
    </row>
    <row r="12" spans="1:16" x14ac:dyDescent="0.2">
      <c r="A12" s="356">
        <v>1</v>
      </c>
      <c r="B12" s="19"/>
      <c r="C12" s="19"/>
      <c r="D12" s="19"/>
      <c r="E12" s="19"/>
      <c r="F12" s="110"/>
      <c r="G12" s="19"/>
      <c r="H12" s="29"/>
      <c r="I12" s="29"/>
      <c r="J12" s="29"/>
    </row>
    <row r="13" spans="1:16" x14ac:dyDescent="0.2">
      <c r="A13" s="356">
        <v>2</v>
      </c>
      <c r="B13" s="19"/>
      <c r="C13" s="19"/>
      <c r="D13" s="19"/>
      <c r="E13" s="19"/>
      <c r="F13" s="28"/>
      <c r="G13" s="19"/>
      <c r="H13" s="29"/>
      <c r="I13" s="29"/>
      <c r="J13" s="29"/>
    </row>
    <row r="14" spans="1:16" x14ac:dyDescent="0.2">
      <c r="A14" s="356">
        <v>3</v>
      </c>
      <c r="B14" s="19"/>
      <c r="C14" s="19"/>
      <c r="D14" s="19"/>
      <c r="E14" s="19" t="s">
        <v>11</v>
      </c>
      <c r="F14" s="28"/>
      <c r="G14" s="19"/>
      <c r="H14" s="29"/>
      <c r="I14" s="29"/>
      <c r="J14" s="29"/>
    </row>
    <row r="15" spans="1:16" x14ac:dyDescent="0.2">
      <c r="A15" s="356">
        <v>4</v>
      </c>
      <c r="B15" s="19"/>
      <c r="C15" s="19"/>
      <c r="D15" s="19"/>
      <c r="E15" s="19"/>
      <c r="F15" s="28"/>
      <c r="G15" s="19"/>
      <c r="H15" s="29"/>
      <c r="I15" s="29"/>
      <c r="J15" s="29"/>
    </row>
    <row r="16" spans="1:16" x14ac:dyDescent="0.2">
      <c r="A16" s="356">
        <v>5</v>
      </c>
      <c r="B16" s="19"/>
      <c r="C16" s="19"/>
      <c r="D16" s="19"/>
      <c r="E16" s="19"/>
      <c r="F16" s="28"/>
      <c r="G16" s="19"/>
      <c r="H16" s="29"/>
      <c r="I16" s="29"/>
      <c r="J16" s="29"/>
    </row>
    <row r="17" spans="1:10" x14ac:dyDescent="0.2">
      <c r="A17" s="356">
        <v>6</v>
      </c>
      <c r="B17" s="19"/>
      <c r="C17" s="19"/>
      <c r="D17" s="19"/>
      <c r="E17" s="19"/>
      <c r="F17" s="28"/>
      <c r="G17" s="19"/>
      <c r="H17" s="29"/>
      <c r="I17" s="29"/>
      <c r="J17" s="29"/>
    </row>
    <row r="18" spans="1:10" x14ac:dyDescent="0.2">
      <c r="A18" s="356">
        <v>7</v>
      </c>
      <c r="B18" s="19"/>
      <c r="C18" s="19"/>
      <c r="D18" s="19"/>
      <c r="E18" s="19"/>
      <c r="F18" s="28"/>
      <c r="G18" s="19"/>
      <c r="H18" s="29"/>
      <c r="I18" s="29"/>
      <c r="J18" s="29"/>
    </row>
    <row r="19" spans="1:10" x14ac:dyDescent="0.2">
      <c r="A19" s="356">
        <v>8</v>
      </c>
      <c r="B19" s="19"/>
      <c r="C19" s="19"/>
      <c r="D19" s="19"/>
      <c r="E19" s="19"/>
      <c r="F19" s="28"/>
      <c r="G19" s="19"/>
      <c r="H19" s="29"/>
      <c r="I19" s="29"/>
      <c r="J19" s="29"/>
    </row>
    <row r="20" spans="1:10" x14ac:dyDescent="0.2">
      <c r="A20" s="356">
        <v>9</v>
      </c>
      <c r="B20" s="19"/>
      <c r="C20" s="19"/>
      <c r="D20" s="19"/>
      <c r="E20" s="19"/>
      <c r="F20" s="28"/>
      <c r="G20" s="19"/>
      <c r="H20" s="29"/>
      <c r="I20" s="29"/>
      <c r="J20" s="29"/>
    </row>
    <row r="21" spans="1:10" x14ac:dyDescent="0.2">
      <c r="A21" s="356">
        <v>10</v>
      </c>
      <c r="B21" s="19"/>
      <c r="C21" s="19"/>
      <c r="D21" s="19"/>
      <c r="E21" s="19"/>
      <c r="F21" s="28"/>
      <c r="G21" s="19"/>
      <c r="H21" s="29"/>
      <c r="I21" s="29"/>
      <c r="J21" s="29"/>
    </row>
    <row r="22" spans="1:10" x14ac:dyDescent="0.2">
      <c r="A22" s="356">
        <v>11</v>
      </c>
      <c r="B22" s="19"/>
      <c r="C22" s="19"/>
      <c r="D22" s="19"/>
      <c r="E22" s="19"/>
      <c r="F22" s="28"/>
      <c r="G22" s="19"/>
      <c r="H22" s="29"/>
      <c r="I22" s="29"/>
      <c r="J22" s="29"/>
    </row>
    <row r="23" spans="1:10" x14ac:dyDescent="0.2">
      <c r="A23" s="356">
        <v>12</v>
      </c>
      <c r="B23" s="19"/>
      <c r="C23" s="19"/>
      <c r="D23" s="19"/>
      <c r="E23" s="19"/>
      <c r="F23" s="28"/>
      <c r="G23" s="19"/>
      <c r="H23" s="29"/>
      <c r="I23" s="29"/>
      <c r="J23" s="29"/>
    </row>
    <row r="24" spans="1:10" x14ac:dyDescent="0.2">
      <c r="A24" s="356">
        <v>13</v>
      </c>
      <c r="B24" s="19"/>
      <c r="C24" s="19"/>
      <c r="D24" s="19"/>
      <c r="E24" s="19"/>
      <c r="F24" s="28"/>
      <c r="G24" s="19"/>
      <c r="H24" s="29"/>
      <c r="I24" s="29"/>
      <c r="J24" s="29"/>
    </row>
    <row r="25" spans="1:10" x14ac:dyDescent="0.2">
      <c r="A25" s="356">
        <v>14</v>
      </c>
      <c r="B25" s="19"/>
      <c r="C25" s="19"/>
      <c r="D25" s="19"/>
      <c r="E25" s="19"/>
      <c r="F25" s="28"/>
      <c r="G25" s="19"/>
      <c r="H25" s="29"/>
      <c r="I25" s="29"/>
      <c r="J25" s="29"/>
    </row>
    <row r="26" spans="1:10" x14ac:dyDescent="0.2">
      <c r="A26" s="20" t="s">
        <v>7</v>
      </c>
      <c r="B26" s="19"/>
      <c r="C26" s="19"/>
      <c r="D26" s="19"/>
      <c r="E26" s="19"/>
      <c r="F26" s="28"/>
      <c r="G26" s="19"/>
      <c r="H26" s="29"/>
      <c r="I26" s="29"/>
      <c r="J26" s="29"/>
    </row>
    <row r="27" spans="1:10" x14ac:dyDescent="0.2">
      <c r="A27" s="20" t="s">
        <v>7</v>
      </c>
      <c r="B27" s="19"/>
      <c r="C27" s="19"/>
      <c r="D27" s="19"/>
      <c r="E27" s="19"/>
      <c r="F27" s="28"/>
      <c r="G27" s="19"/>
      <c r="H27" s="29"/>
      <c r="I27" s="29"/>
      <c r="J27" s="29"/>
    </row>
    <row r="28" spans="1:10" x14ac:dyDescent="0.2">
      <c r="A28" s="357" t="s">
        <v>19</v>
      </c>
      <c r="B28" s="30"/>
      <c r="C28" s="30"/>
      <c r="D28" s="19"/>
      <c r="E28" s="19"/>
      <c r="F28" s="28"/>
      <c r="G28" s="19"/>
      <c r="H28" s="29"/>
      <c r="I28" s="29"/>
      <c r="J28" s="29"/>
    </row>
    <row r="29" spans="1:10" x14ac:dyDescent="0.2">
      <c r="A29" s="11"/>
      <c r="B29" s="31"/>
      <c r="C29" s="31"/>
      <c r="D29" s="22"/>
      <c r="E29" s="22"/>
      <c r="F29" s="22"/>
      <c r="G29" s="22"/>
      <c r="H29" s="22"/>
      <c r="I29" s="22"/>
      <c r="J29" s="22"/>
    </row>
    <row r="30" spans="1:10" x14ac:dyDescent="0.2">
      <c r="A30" s="583" t="s">
        <v>871</v>
      </c>
      <c r="B30" s="583"/>
      <c r="C30" s="583"/>
      <c r="D30" s="583"/>
      <c r="E30" s="583"/>
      <c r="F30" s="583"/>
      <c r="G30" s="583"/>
      <c r="H30" s="583"/>
      <c r="I30" s="22"/>
      <c r="J30" s="22"/>
    </row>
    <row r="31" spans="1:10" x14ac:dyDescent="0.2">
      <c r="A31" s="11"/>
      <c r="B31" s="31"/>
      <c r="C31" s="31"/>
      <c r="D31" s="22"/>
      <c r="E31" s="22"/>
      <c r="F31" s="22"/>
      <c r="G31" s="22"/>
      <c r="H31" s="22"/>
      <c r="I31" s="22"/>
      <c r="J31" s="22"/>
    </row>
    <row r="32" spans="1:10" ht="15.75" customHeight="1" x14ac:dyDescent="0.2">
      <c r="A32" s="14" t="s">
        <v>12</v>
      </c>
      <c r="B32" s="14"/>
      <c r="C32" s="14"/>
      <c r="D32" s="14"/>
      <c r="E32" s="14"/>
      <c r="F32" s="14"/>
      <c r="G32" s="14"/>
      <c r="I32" s="462" t="s">
        <v>13</v>
      </c>
      <c r="J32" s="462"/>
    </row>
    <row r="33" spans="1:10" ht="12.75" customHeight="1" x14ac:dyDescent="0.2">
      <c r="A33" s="468" t="s">
        <v>14</v>
      </c>
      <c r="B33" s="468"/>
      <c r="C33" s="468"/>
      <c r="D33" s="468"/>
      <c r="E33" s="468"/>
      <c r="F33" s="468"/>
      <c r="G33" s="468"/>
      <c r="H33" s="468"/>
      <c r="I33" s="468"/>
      <c r="J33" s="468"/>
    </row>
    <row r="34" spans="1:10" ht="12.75" customHeight="1" x14ac:dyDescent="0.2">
      <c r="A34" s="468" t="s">
        <v>20</v>
      </c>
      <c r="B34" s="468"/>
      <c r="C34" s="468"/>
      <c r="D34" s="468"/>
      <c r="E34" s="468"/>
      <c r="F34" s="468"/>
      <c r="G34" s="468"/>
      <c r="H34" s="468"/>
      <c r="I34" s="468"/>
      <c r="J34" s="468"/>
    </row>
    <row r="35" spans="1:10" x14ac:dyDescent="0.2">
      <c r="A35" s="14"/>
      <c r="B35" s="14"/>
      <c r="C35" s="14"/>
      <c r="E35" s="14"/>
      <c r="H35" s="461" t="s">
        <v>86</v>
      </c>
      <c r="I35" s="461"/>
      <c r="J35" s="461"/>
    </row>
    <row r="39" spans="1:10" x14ac:dyDescent="0.2">
      <c r="A39" s="584"/>
      <c r="B39" s="584"/>
      <c r="C39" s="584"/>
      <c r="D39" s="584"/>
      <c r="E39" s="584"/>
      <c r="F39" s="584"/>
      <c r="G39" s="584"/>
      <c r="H39" s="584"/>
      <c r="I39" s="584"/>
      <c r="J39" s="584"/>
    </row>
    <row r="41" spans="1:10" x14ac:dyDescent="0.2">
      <c r="A41" s="584"/>
      <c r="B41" s="584"/>
      <c r="C41" s="584"/>
      <c r="D41" s="584"/>
      <c r="E41" s="584"/>
      <c r="F41" s="584"/>
      <c r="G41" s="584"/>
      <c r="H41" s="584"/>
      <c r="I41" s="584"/>
      <c r="J41" s="584"/>
    </row>
  </sheetData>
  <mergeCells count="17">
    <mergeCell ref="E1:I1"/>
    <mergeCell ref="A2:J2"/>
    <mergeCell ref="A3:J3"/>
    <mergeCell ref="A5:J5"/>
    <mergeCell ref="A8:B8"/>
    <mergeCell ref="H8:J8"/>
    <mergeCell ref="A34:J34"/>
    <mergeCell ref="H35:J35"/>
    <mergeCell ref="A39:J39"/>
    <mergeCell ref="A41:J41"/>
    <mergeCell ref="A9:A10"/>
    <mergeCell ref="B9:B10"/>
    <mergeCell ref="C9:F9"/>
    <mergeCell ref="G9:J9"/>
    <mergeCell ref="I32:J32"/>
    <mergeCell ref="A33:J33"/>
    <mergeCell ref="A30:H30"/>
  </mergeCells>
  <printOptions horizontalCentered="1"/>
  <pageMargins left="0.70866141732283472" right="0.70866141732283472" top="0.23622047244094491" bottom="0" header="0.31496062992125984" footer="0.31496062992125984"/>
  <pageSetup paperSize="9" scale="97" orientation="landscape"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R23"/>
  <sheetViews>
    <sheetView view="pageBreakPreview" zoomScale="90" zoomScaleSheetLayoutView="90" workbookViewId="0">
      <selection activeCell="D12" sqref="D12:D15"/>
    </sheetView>
  </sheetViews>
  <sheetFormatPr defaultColWidth="9.140625" defaultRowHeight="12.75" x14ac:dyDescent="0.2"/>
  <cols>
    <col min="1" max="1" width="6.7109375" style="15" customWidth="1"/>
    <col min="2" max="2" width="15.7109375" style="15" bestFit="1" customWidth="1"/>
    <col min="3" max="3" width="12" style="15" customWidth="1"/>
    <col min="4" max="4" width="10.42578125" style="15" customWidth="1"/>
    <col min="5" max="5" width="10.140625" style="15" customWidth="1"/>
    <col min="6" max="6" width="13" style="15" customWidth="1"/>
    <col min="7" max="7" width="15.140625" style="15" customWidth="1"/>
    <col min="8" max="8" width="12.42578125" style="15" customWidth="1"/>
    <col min="9" max="9" width="12.140625" style="15" customWidth="1"/>
    <col min="10" max="10" width="11.7109375" style="15" customWidth="1"/>
    <col min="11" max="11" width="12" style="15" customWidth="1"/>
    <col min="12" max="12" width="14.140625" style="15" customWidth="1"/>
    <col min="13" max="16384" width="9.140625" style="15"/>
  </cols>
  <sheetData>
    <row r="1" spans="1:18" customFormat="1" ht="15" x14ac:dyDescent="0.2">
      <c r="D1" s="36"/>
      <c r="E1" s="36"/>
      <c r="F1" s="36"/>
      <c r="G1" s="36"/>
      <c r="H1" s="36"/>
      <c r="I1" s="36"/>
      <c r="J1" s="36"/>
      <c r="K1" s="36"/>
      <c r="L1" s="587" t="s">
        <v>65</v>
      </c>
      <c r="M1" s="587"/>
      <c r="N1" s="43"/>
      <c r="O1" s="43"/>
    </row>
    <row r="2" spans="1:18" customFormat="1" ht="15" x14ac:dyDescent="0.2">
      <c r="A2" s="576" t="s">
        <v>0</v>
      </c>
      <c r="B2" s="576"/>
      <c r="C2" s="576"/>
      <c r="D2" s="576"/>
      <c r="E2" s="576"/>
      <c r="F2" s="576"/>
      <c r="G2" s="576"/>
      <c r="H2" s="576"/>
      <c r="I2" s="576"/>
      <c r="J2" s="576"/>
      <c r="K2" s="576"/>
      <c r="L2" s="576"/>
      <c r="M2" s="45"/>
      <c r="N2" s="45"/>
      <c r="O2" s="45"/>
    </row>
    <row r="3" spans="1:18" customFormat="1" ht="20.25" x14ac:dyDescent="0.3">
      <c r="A3" s="512" t="s">
        <v>702</v>
      </c>
      <c r="B3" s="512"/>
      <c r="C3" s="512"/>
      <c r="D3" s="512"/>
      <c r="E3" s="512"/>
      <c r="F3" s="512"/>
      <c r="G3" s="512"/>
      <c r="H3" s="512"/>
      <c r="I3" s="512"/>
      <c r="J3" s="512"/>
      <c r="K3" s="512"/>
      <c r="L3" s="512"/>
      <c r="M3" s="44"/>
      <c r="N3" s="44"/>
      <c r="O3" s="44"/>
    </row>
    <row r="4" spans="1:18" customFormat="1" ht="10.5" customHeight="1" x14ac:dyDescent="0.2"/>
    <row r="5" spans="1:18" ht="19.5" customHeight="1" x14ac:dyDescent="0.25">
      <c r="A5" s="577" t="s">
        <v>755</v>
      </c>
      <c r="B5" s="577"/>
      <c r="C5" s="577"/>
      <c r="D5" s="577"/>
      <c r="E5" s="577"/>
      <c r="F5" s="577"/>
      <c r="G5" s="577"/>
      <c r="H5" s="577"/>
      <c r="I5" s="577"/>
      <c r="J5" s="577"/>
      <c r="K5" s="577"/>
      <c r="L5" s="577"/>
    </row>
    <row r="6" spans="1:18" x14ac:dyDescent="0.2">
      <c r="A6" s="23"/>
      <c r="B6" s="23"/>
      <c r="C6" s="23"/>
      <c r="D6" s="23"/>
      <c r="E6" s="23"/>
      <c r="F6" s="23"/>
      <c r="G6" s="23"/>
      <c r="H6" s="23"/>
      <c r="I6" s="23"/>
      <c r="J6" s="23"/>
      <c r="K6" s="23"/>
      <c r="L6" s="23"/>
    </row>
    <row r="7" spans="1:18" x14ac:dyDescent="0.2">
      <c r="A7" s="461" t="s">
        <v>900</v>
      </c>
      <c r="B7" s="461"/>
      <c r="F7" s="585" t="s">
        <v>21</v>
      </c>
      <c r="G7" s="585"/>
      <c r="H7" s="585"/>
      <c r="I7" s="585"/>
      <c r="J7" s="585"/>
      <c r="K7" s="585"/>
      <c r="L7" s="585"/>
    </row>
    <row r="8" spans="1:18" x14ac:dyDescent="0.2">
      <c r="A8" s="14"/>
      <c r="F8" s="16"/>
      <c r="G8" s="106"/>
      <c r="H8" s="106"/>
      <c r="I8" s="586" t="s">
        <v>782</v>
      </c>
      <c r="J8" s="586"/>
      <c r="K8" s="586"/>
      <c r="L8" s="586"/>
    </row>
    <row r="9" spans="1:18" s="14" customFormat="1" x14ac:dyDescent="0.2">
      <c r="A9" s="484" t="s">
        <v>2</v>
      </c>
      <c r="B9" s="484" t="s">
        <v>3</v>
      </c>
      <c r="C9" s="482" t="s">
        <v>22</v>
      </c>
      <c r="D9" s="522"/>
      <c r="E9" s="522"/>
      <c r="F9" s="522"/>
      <c r="G9" s="522"/>
      <c r="H9" s="482" t="s">
        <v>44</v>
      </c>
      <c r="I9" s="522"/>
      <c r="J9" s="522"/>
      <c r="K9" s="522"/>
      <c r="L9" s="522"/>
      <c r="Q9" s="30"/>
      <c r="R9" s="31"/>
    </row>
    <row r="10" spans="1:18" s="14" customFormat="1" ht="77.45" customHeight="1" x14ac:dyDescent="0.2">
      <c r="A10" s="484"/>
      <c r="B10" s="484"/>
      <c r="C10" s="5" t="s">
        <v>756</v>
      </c>
      <c r="D10" s="5" t="s">
        <v>788</v>
      </c>
      <c r="E10" s="5" t="s">
        <v>72</v>
      </c>
      <c r="F10" s="5" t="s">
        <v>73</v>
      </c>
      <c r="G10" s="5" t="s">
        <v>661</v>
      </c>
      <c r="H10" s="5" t="s">
        <v>756</v>
      </c>
      <c r="I10" s="5" t="s">
        <v>788</v>
      </c>
      <c r="J10" s="5" t="s">
        <v>72</v>
      </c>
      <c r="K10" s="5" t="s">
        <v>73</v>
      </c>
      <c r="L10" s="5" t="s">
        <v>662</v>
      </c>
    </row>
    <row r="11" spans="1:18" s="14" customFormat="1" x14ac:dyDescent="0.2">
      <c r="A11" s="5">
        <v>1</v>
      </c>
      <c r="B11" s="5">
        <v>2</v>
      </c>
      <c r="C11" s="5">
        <v>3</v>
      </c>
      <c r="D11" s="5">
        <v>4</v>
      </c>
      <c r="E11" s="5">
        <v>5</v>
      </c>
      <c r="F11" s="5">
        <v>6</v>
      </c>
      <c r="G11" s="5">
        <v>7</v>
      </c>
      <c r="H11" s="5">
        <v>8</v>
      </c>
      <c r="I11" s="5">
        <v>9</v>
      </c>
      <c r="J11" s="5">
        <v>10</v>
      </c>
      <c r="K11" s="5">
        <v>11</v>
      </c>
      <c r="L11" s="5">
        <v>12</v>
      </c>
    </row>
    <row r="12" spans="1:18" x14ac:dyDescent="0.2">
      <c r="A12" s="422">
        <v>1</v>
      </c>
      <c r="B12" s="19" t="s">
        <v>901</v>
      </c>
      <c r="C12" s="422">
        <v>151.52000000000001</v>
      </c>
      <c r="D12" s="422">
        <v>7.1</v>
      </c>
      <c r="E12" s="422">
        <v>151.52000000000001</v>
      </c>
      <c r="F12" s="422">
        <v>152.85</v>
      </c>
      <c r="G12" s="422">
        <f>D12+E12-F12</f>
        <v>5.7700000000000102</v>
      </c>
      <c r="H12" s="417">
        <v>0</v>
      </c>
      <c r="I12" s="417">
        <v>0</v>
      </c>
      <c r="J12" s="417">
        <v>0</v>
      </c>
      <c r="K12" s="417">
        <v>0</v>
      </c>
      <c r="L12" s="422">
        <v>0</v>
      </c>
    </row>
    <row r="13" spans="1:18" x14ac:dyDescent="0.2">
      <c r="A13" s="422">
        <v>2</v>
      </c>
      <c r="B13" s="19" t="s">
        <v>902</v>
      </c>
      <c r="C13" s="422">
        <v>111.88</v>
      </c>
      <c r="D13" s="422">
        <v>5.75</v>
      </c>
      <c r="E13" s="422">
        <v>111.88</v>
      </c>
      <c r="F13" s="422">
        <v>113.5</v>
      </c>
      <c r="G13" s="422">
        <f t="shared" ref="G13:G14" si="0">D13+E13-F13</f>
        <v>4.1299999999999955</v>
      </c>
      <c r="H13" s="417">
        <v>0</v>
      </c>
      <c r="I13" s="417">
        <v>0</v>
      </c>
      <c r="J13" s="417">
        <v>0</v>
      </c>
      <c r="K13" s="417">
        <v>0</v>
      </c>
      <c r="L13" s="422">
        <v>0</v>
      </c>
    </row>
    <row r="14" spans="1:18" x14ac:dyDescent="0.2">
      <c r="A14" s="422">
        <v>3</v>
      </c>
      <c r="B14" s="19" t="s">
        <v>903</v>
      </c>
      <c r="C14" s="422">
        <v>44.76</v>
      </c>
      <c r="D14" s="422">
        <v>0.8</v>
      </c>
      <c r="E14" s="422">
        <v>44.76</v>
      </c>
      <c r="F14" s="422">
        <v>41.98</v>
      </c>
      <c r="G14" s="422">
        <f t="shared" si="0"/>
        <v>3.5799999999999983</v>
      </c>
      <c r="H14" s="417">
        <v>0</v>
      </c>
      <c r="I14" s="417">
        <v>0</v>
      </c>
      <c r="J14" s="417">
        <v>0</v>
      </c>
      <c r="K14" s="417">
        <v>0</v>
      </c>
      <c r="L14" s="422">
        <v>0</v>
      </c>
    </row>
    <row r="15" spans="1:18" x14ac:dyDescent="0.2">
      <c r="A15" s="421" t="s">
        <v>19</v>
      </c>
      <c r="B15" s="19"/>
      <c r="C15" s="421">
        <f>SUM(C12:C14)</f>
        <v>308.15999999999997</v>
      </c>
      <c r="D15" s="421">
        <f>D12+D13+D14</f>
        <v>13.65</v>
      </c>
      <c r="E15" s="421">
        <f>SUM(E12:E14)</f>
        <v>308.15999999999997</v>
      </c>
      <c r="F15" s="379">
        <f>SUM(F12:F14)</f>
        <v>308.33000000000004</v>
      </c>
      <c r="G15" s="421">
        <f>D15+E15-F15</f>
        <v>13.479999999999905</v>
      </c>
      <c r="H15" s="417">
        <v>0</v>
      </c>
      <c r="I15" s="417">
        <v>0</v>
      </c>
      <c r="J15" s="417">
        <v>0</v>
      </c>
      <c r="K15" s="417">
        <v>0</v>
      </c>
      <c r="L15" s="422">
        <v>0</v>
      </c>
    </row>
    <row r="16" spans="1:18" x14ac:dyDescent="0.2">
      <c r="A16" s="21" t="s">
        <v>663</v>
      </c>
      <c r="B16" s="22"/>
      <c r="C16" s="22"/>
      <c r="D16" s="22"/>
      <c r="E16" s="22"/>
      <c r="F16" s="22"/>
      <c r="G16" s="22"/>
      <c r="H16" s="22"/>
      <c r="I16" s="22"/>
      <c r="J16" s="22"/>
      <c r="K16" s="22"/>
      <c r="L16" s="22"/>
    </row>
    <row r="17" spans="1:12" ht="15.75" customHeight="1" x14ac:dyDescent="0.2">
      <c r="A17" s="14"/>
      <c r="B17" s="14"/>
      <c r="C17" s="14"/>
      <c r="D17" s="14"/>
      <c r="E17" s="14"/>
      <c r="F17" s="14"/>
      <c r="G17" s="14"/>
      <c r="H17" s="14"/>
      <c r="I17" s="14"/>
      <c r="J17" s="14"/>
      <c r="K17" s="14"/>
      <c r="L17" s="14"/>
    </row>
    <row r="18" spans="1:12" ht="18" customHeight="1" x14ac:dyDescent="0.2">
      <c r="A18" s="468" t="s">
        <v>13</v>
      </c>
      <c r="B18" s="468"/>
      <c r="C18" s="468"/>
      <c r="D18" s="468"/>
      <c r="E18" s="468"/>
      <c r="F18" s="468"/>
      <c r="G18" s="468"/>
      <c r="H18" s="468"/>
      <c r="I18" s="468"/>
      <c r="J18" s="468"/>
      <c r="K18" s="468"/>
      <c r="L18" s="468"/>
    </row>
    <row r="19" spans="1:12" x14ac:dyDescent="0.2">
      <c r="A19" s="468" t="s">
        <v>14</v>
      </c>
      <c r="B19" s="468"/>
      <c r="C19" s="468"/>
      <c r="D19" s="468"/>
      <c r="E19" s="468"/>
      <c r="F19" s="468"/>
      <c r="G19" s="468"/>
      <c r="H19" s="468"/>
      <c r="I19" s="468"/>
      <c r="J19" s="468"/>
      <c r="K19" s="468"/>
      <c r="L19" s="468"/>
    </row>
    <row r="20" spans="1:12" x14ac:dyDescent="0.2">
      <c r="A20" s="468" t="s">
        <v>20</v>
      </c>
      <c r="B20" s="468"/>
      <c r="C20" s="468"/>
      <c r="D20" s="468"/>
      <c r="E20" s="468"/>
      <c r="F20" s="468"/>
      <c r="G20" s="468"/>
      <c r="H20" s="468"/>
      <c r="I20" s="468"/>
      <c r="J20" s="468"/>
      <c r="K20" s="468"/>
      <c r="L20" s="468"/>
    </row>
    <row r="21" spans="1:12" x14ac:dyDescent="0.2">
      <c r="A21" s="14" t="s">
        <v>23</v>
      </c>
      <c r="B21" s="14"/>
      <c r="C21" s="14"/>
      <c r="D21" s="14"/>
      <c r="E21" s="14"/>
      <c r="F21" s="14"/>
      <c r="J21" s="461" t="s">
        <v>86</v>
      </c>
      <c r="K21" s="461"/>
      <c r="L21" s="461"/>
    </row>
    <row r="22" spans="1:12" x14ac:dyDescent="0.2">
      <c r="A22" s="14"/>
    </row>
    <row r="23" spans="1:12" x14ac:dyDescent="0.2">
      <c r="A23" s="578"/>
      <c r="B23" s="578"/>
      <c r="C23" s="578"/>
      <c r="D23" s="578"/>
      <c r="E23" s="578"/>
      <c r="F23" s="578"/>
      <c r="G23" s="578"/>
      <c r="H23" s="578"/>
      <c r="I23" s="578"/>
      <c r="J23" s="578"/>
      <c r="K23" s="578"/>
      <c r="L23" s="578"/>
    </row>
  </sheetData>
  <mergeCells count="16">
    <mergeCell ref="L1:M1"/>
    <mergeCell ref="A3:L3"/>
    <mergeCell ref="A2:L2"/>
    <mergeCell ref="A5:L5"/>
    <mergeCell ref="A7:B7"/>
    <mergeCell ref="A23:L23"/>
    <mergeCell ref="F7:L7"/>
    <mergeCell ref="A9:A10"/>
    <mergeCell ref="B9:B10"/>
    <mergeCell ref="A18:L18"/>
    <mergeCell ref="J21:L21"/>
    <mergeCell ref="A19:L19"/>
    <mergeCell ref="C9:G9"/>
    <mergeCell ref="H9:L9"/>
    <mergeCell ref="I8:L8"/>
    <mergeCell ref="A20:L20"/>
  </mergeCells>
  <phoneticPr fontId="0" type="noConversion"/>
  <printOptions horizontalCentered="1"/>
  <pageMargins left="0.70866141732283472" right="0.70866141732283472" top="0.23622047244094491" bottom="0" header="0.31496062992125984" footer="0.31496062992125984"/>
  <pageSetup paperSize="9" scale="91" orientation="landscape" r:id="rId1"/>
  <rowBreaks count="1" manualBreakCount="1">
    <brk id="22"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G68"/>
  <sheetViews>
    <sheetView view="pageBreakPreview" topLeftCell="A40" zoomScale="120" zoomScaleSheetLayoutView="120" workbookViewId="0">
      <selection activeCell="C31" sqref="C31"/>
    </sheetView>
  </sheetViews>
  <sheetFormatPr defaultRowHeight="12.75" x14ac:dyDescent="0.2"/>
  <cols>
    <col min="1" max="1" width="8.7109375" customWidth="1"/>
    <col min="2" max="2" width="11.7109375" customWidth="1"/>
    <col min="3" max="3" width="114.5703125" customWidth="1"/>
  </cols>
  <sheetData>
    <row r="1" spans="1:7" ht="21.75" customHeight="1" x14ac:dyDescent="0.25">
      <c r="A1" s="459" t="s">
        <v>555</v>
      </c>
      <c r="B1" s="459"/>
      <c r="C1" s="459"/>
      <c r="D1" s="459"/>
      <c r="E1" s="308"/>
      <c r="F1" s="308"/>
      <c r="G1" s="308"/>
    </row>
    <row r="2" spans="1:7" x14ac:dyDescent="0.2">
      <c r="A2" s="3" t="s">
        <v>76</v>
      </c>
      <c r="B2" s="3" t="s">
        <v>556</v>
      </c>
      <c r="C2" s="3" t="s">
        <v>557</v>
      </c>
    </row>
    <row r="3" spans="1:7" x14ac:dyDescent="0.2">
      <c r="A3" s="8">
        <v>1</v>
      </c>
      <c r="B3" s="309" t="s">
        <v>558</v>
      </c>
      <c r="C3" s="309" t="s">
        <v>717</v>
      </c>
    </row>
    <row r="4" spans="1:7" x14ac:dyDescent="0.2">
      <c r="A4" s="8">
        <v>2</v>
      </c>
      <c r="B4" s="309" t="s">
        <v>559</v>
      </c>
      <c r="C4" s="309" t="s">
        <v>718</v>
      </c>
    </row>
    <row r="5" spans="1:7" x14ac:dyDescent="0.2">
      <c r="A5" s="8">
        <v>3</v>
      </c>
      <c r="B5" s="309" t="s">
        <v>560</v>
      </c>
      <c r="C5" s="309" t="s">
        <v>843</v>
      </c>
    </row>
    <row r="6" spans="1:7" x14ac:dyDescent="0.2">
      <c r="A6" s="8">
        <v>4</v>
      </c>
      <c r="B6" s="309" t="s">
        <v>561</v>
      </c>
      <c r="C6" s="309" t="s">
        <v>719</v>
      </c>
    </row>
    <row r="7" spans="1:7" x14ac:dyDescent="0.2">
      <c r="A7" s="8">
        <v>5</v>
      </c>
      <c r="B7" s="309" t="s">
        <v>562</v>
      </c>
      <c r="C7" s="309" t="s">
        <v>720</v>
      </c>
    </row>
    <row r="8" spans="1:7" x14ac:dyDescent="0.2">
      <c r="A8" s="8">
        <v>6</v>
      </c>
      <c r="B8" s="309" t="s">
        <v>563</v>
      </c>
      <c r="C8" s="309" t="s">
        <v>721</v>
      </c>
    </row>
    <row r="9" spans="1:7" x14ac:dyDescent="0.2">
      <c r="A9" s="8">
        <v>7</v>
      </c>
      <c r="B9" s="309" t="s">
        <v>564</v>
      </c>
      <c r="C9" s="309" t="s">
        <v>722</v>
      </c>
    </row>
    <row r="10" spans="1:7" x14ac:dyDescent="0.2">
      <c r="A10" s="8">
        <v>8</v>
      </c>
      <c r="B10" s="309" t="s">
        <v>565</v>
      </c>
      <c r="C10" s="309" t="s">
        <v>723</v>
      </c>
    </row>
    <row r="11" spans="1:7" x14ac:dyDescent="0.2">
      <c r="A11" s="8">
        <v>9</v>
      </c>
      <c r="B11" s="309" t="s">
        <v>566</v>
      </c>
      <c r="C11" s="309" t="s">
        <v>846</v>
      </c>
    </row>
    <row r="12" spans="1:7" x14ac:dyDescent="0.2">
      <c r="A12" s="8">
        <v>10</v>
      </c>
      <c r="B12" s="309" t="s">
        <v>685</v>
      </c>
      <c r="C12" s="309" t="s">
        <v>686</v>
      </c>
    </row>
    <row r="13" spans="1:7" x14ac:dyDescent="0.2">
      <c r="A13" s="8">
        <v>11</v>
      </c>
      <c r="B13" s="309" t="s">
        <v>567</v>
      </c>
      <c r="C13" s="309" t="s">
        <v>724</v>
      </c>
    </row>
    <row r="14" spans="1:7" x14ac:dyDescent="0.2">
      <c r="A14" s="8">
        <v>12</v>
      </c>
      <c r="B14" s="309" t="s">
        <v>568</v>
      </c>
      <c r="C14" s="309" t="s">
        <v>725</v>
      </c>
    </row>
    <row r="15" spans="1:7" x14ac:dyDescent="0.2">
      <c r="A15" s="8">
        <v>13</v>
      </c>
      <c r="B15" s="309" t="s">
        <v>569</v>
      </c>
      <c r="C15" s="309" t="s">
        <v>726</v>
      </c>
    </row>
    <row r="16" spans="1:7" x14ac:dyDescent="0.2">
      <c r="A16" s="8">
        <v>14</v>
      </c>
      <c r="B16" s="309" t="s">
        <v>570</v>
      </c>
      <c r="C16" s="309" t="s">
        <v>727</v>
      </c>
    </row>
    <row r="17" spans="1:3" x14ac:dyDescent="0.2">
      <c r="A17" s="8">
        <v>15</v>
      </c>
      <c r="B17" s="309" t="s">
        <v>571</v>
      </c>
      <c r="C17" s="309" t="s">
        <v>728</v>
      </c>
    </row>
    <row r="18" spans="1:3" x14ac:dyDescent="0.2">
      <c r="A18" s="8">
        <v>16</v>
      </c>
      <c r="B18" s="309" t="s">
        <v>572</v>
      </c>
      <c r="C18" s="309" t="s">
        <v>729</v>
      </c>
    </row>
    <row r="19" spans="1:3" x14ac:dyDescent="0.2">
      <c r="A19" s="8">
        <v>17</v>
      </c>
      <c r="B19" s="309" t="s">
        <v>573</v>
      </c>
      <c r="C19" s="309" t="s">
        <v>730</v>
      </c>
    </row>
    <row r="20" spans="1:3" x14ac:dyDescent="0.2">
      <c r="A20" s="8">
        <v>18</v>
      </c>
      <c r="B20" s="309" t="s">
        <v>574</v>
      </c>
      <c r="C20" s="309" t="s">
        <v>731</v>
      </c>
    </row>
    <row r="21" spans="1:3" x14ac:dyDescent="0.2">
      <c r="A21" s="8">
        <v>19</v>
      </c>
      <c r="B21" s="309" t="s">
        <v>575</v>
      </c>
      <c r="C21" s="309" t="s">
        <v>732</v>
      </c>
    </row>
    <row r="22" spans="1:3" x14ac:dyDescent="0.2">
      <c r="A22" s="8">
        <v>20</v>
      </c>
      <c r="B22" s="309" t="s">
        <v>576</v>
      </c>
      <c r="C22" s="309" t="s">
        <v>733</v>
      </c>
    </row>
    <row r="23" spans="1:3" x14ac:dyDescent="0.2">
      <c r="A23" s="8">
        <v>21</v>
      </c>
      <c r="B23" s="309" t="s">
        <v>577</v>
      </c>
      <c r="C23" s="309" t="s">
        <v>847</v>
      </c>
    </row>
    <row r="24" spans="1:3" x14ac:dyDescent="0.2">
      <c r="A24" s="8">
        <v>22</v>
      </c>
      <c r="B24" s="309" t="s">
        <v>578</v>
      </c>
      <c r="C24" s="309" t="s">
        <v>859</v>
      </c>
    </row>
    <row r="25" spans="1:3" x14ac:dyDescent="0.2">
      <c r="A25" s="8">
        <v>23</v>
      </c>
      <c r="B25" s="309" t="s">
        <v>579</v>
      </c>
      <c r="C25" s="309" t="s">
        <v>860</v>
      </c>
    </row>
    <row r="26" spans="1:3" x14ac:dyDescent="0.2">
      <c r="A26" s="8">
        <v>24</v>
      </c>
      <c r="B26" s="309" t="s">
        <v>580</v>
      </c>
      <c r="C26" s="309" t="s">
        <v>734</v>
      </c>
    </row>
    <row r="27" spans="1:3" x14ac:dyDescent="0.2">
      <c r="A27" s="8">
        <v>25</v>
      </c>
      <c r="B27" s="309" t="s">
        <v>581</v>
      </c>
      <c r="C27" s="309" t="s">
        <v>735</v>
      </c>
    </row>
    <row r="28" spans="1:3" x14ac:dyDescent="0.2">
      <c r="A28" s="8">
        <v>26</v>
      </c>
      <c r="B28" s="309" t="s">
        <v>582</v>
      </c>
      <c r="C28" s="309" t="s">
        <v>736</v>
      </c>
    </row>
    <row r="29" spans="1:3" x14ac:dyDescent="0.2">
      <c r="A29" s="8">
        <v>27</v>
      </c>
      <c r="B29" s="309" t="s">
        <v>583</v>
      </c>
      <c r="C29" s="309" t="s">
        <v>584</v>
      </c>
    </row>
    <row r="30" spans="1:3" x14ac:dyDescent="0.2">
      <c r="A30" s="8">
        <v>28</v>
      </c>
      <c r="B30" s="309" t="s">
        <v>585</v>
      </c>
      <c r="C30" s="309" t="s">
        <v>586</v>
      </c>
    </row>
    <row r="31" spans="1:3" x14ac:dyDescent="0.2">
      <c r="A31" s="8">
        <v>29</v>
      </c>
      <c r="B31" s="309" t="s">
        <v>587</v>
      </c>
      <c r="C31" s="309" t="s">
        <v>588</v>
      </c>
    </row>
    <row r="32" spans="1:3" x14ac:dyDescent="0.2">
      <c r="A32" s="8">
        <v>30</v>
      </c>
      <c r="B32" s="309" t="s">
        <v>684</v>
      </c>
      <c r="C32" s="309" t="s">
        <v>683</v>
      </c>
    </row>
    <row r="33" spans="1:3" x14ac:dyDescent="0.2">
      <c r="A33" s="8">
        <v>31</v>
      </c>
      <c r="B33" s="354" t="s">
        <v>883</v>
      </c>
      <c r="C33" s="354" t="s">
        <v>884</v>
      </c>
    </row>
    <row r="34" spans="1:3" x14ac:dyDescent="0.2">
      <c r="A34" s="8">
        <v>32</v>
      </c>
      <c r="B34" s="309" t="s">
        <v>589</v>
      </c>
      <c r="C34" s="309" t="s">
        <v>590</v>
      </c>
    </row>
    <row r="35" spans="1:3" x14ac:dyDescent="0.2">
      <c r="A35" s="8">
        <v>33</v>
      </c>
      <c r="B35" s="309" t="s">
        <v>591</v>
      </c>
      <c r="C35" s="309" t="s">
        <v>590</v>
      </c>
    </row>
    <row r="36" spans="1:3" x14ac:dyDescent="0.2">
      <c r="A36" s="8">
        <v>34</v>
      </c>
      <c r="B36" s="309" t="s">
        <v>592</v>
      </c>
      <c r="C36" s="309" t="s">
        <v>593</v>
      </c>
    </row>
    <row r="37" spans="1:3" x14ac:dyDescent="0.2">
      <c r="A37" s="8">
        <v>35</v>
      </c>
      <c r="B37" s="309" t="s">
        <v>594</v>
      </c>
      <c r="C37" s="309" t="s">
        <v>595</v>
      </c>
    </row>
    <row r="38" spans="1:3" x14ac:dyDescent="0.2">
      <c r="A38" s="8">
        <v>36</v>
      </c>
      <c r="B38" s="309" t="s">
        <v>596</v>
      </c>
      <c r="C38" s="309" t="s">
        <v>597</v>
      </c>
    </row>
    <row r="39" spans="1:3" x14ac:dyDescent="0.2">
      <c r="A39" s="8">
        <v>37</v>
      </c>
      <c r="B39" s="309" t="s">
        <v>598</v>
      </c>
      <c r="C39" s="309" t="s">
        <v>599</v>
      </c>
    </row>
    <row r="40" spans="1:3" x14ac:dyDescent="0.2">
      <c r="A40" s="8">
        <v>38</v>
      </c>
      <c r="B40" s="309" t="s">
        <v>600</v>
      </c>
      <c r="C40" s="309" t="s">
        <v>601</v>
      </c>
    </row>
    <row r="41" spans="1:3" x14ac:dyDescent="0.2">
      <c r="A41" s="8">
        <v>39</v>
      </c>
      <c r="B41" s="309" t="s">
        <v>602</v>
      </c>
      <c r="C41" s="309" t="s">
        <v>603</v>
      </c>
    </row>
    <row r="42" spans="1:3" x14ac:dyDescent="0.2">
      <c r="A42" s="8">
        <v>40</v>
      </c>
      <c r="B42" s="309" t="s">
        <v>604</v>
      </c>
      <c r="C42" s="309" t="s">
        <v>605</v>
      </c>
    </row>
    <row r="43" spans="1:3" x14ac:dyDescent="0.2">
      <c r="A43" s="8">
        <v>41</v>
      </c>
      <c r="B43" s="309" t="s">
        <v>606</v>
      </c>
      <c r="C43" s="309" t="s">
        <v>737</v>
      </c>
    </row>
    <row r="44" spans="1:3" x14ac:dyDescent="0.2">
      <c r="A44" s="8">
        <v>42</v>
      </c>
      <c r="B44" s="309" t="s">
        <v>607</v>
      </c>
      <c r="C44" s="309" t="s">
        <v>608</v>
      </c>
    </row>
    <row r="45" spans="1:3" x14ac:dyDescent="0.2">
      <c r="A45" s="8">
        <v>43</v>
      </c>
      <c r="B45" s="309" t="s">
        <v>609</v>
      </c>
      <c r="C45" s="309" t="s">
        <v>610</v>
      </c>
    </row>
    <row r="46" spans="1:3" x14ac:dyDescent="0.2">
      <c r="A46" s="8">
        <v>44</v>
      </c>
      <c r="B46" s="309" t="s">
        <v>611</v>
      </c>
      <c r="C46" s="309" t="s">
        <v>612</v>
      </c>
    </row>
    <row r="47" spans="1:3" x14ac:dyDescent="0.2">
      <c r="A47" s="8">
        <v>45</v>
      </c>
      <c r="B47" s="309" t="s">
        <v>613</v>
      </c>
      <c r="C47" s="309" t="s">
        <v>614</v>
      </c>
    </row>
    <row r="48" spans="1:3" x14ac:dyDescent="0.2">
      <c r="A48" s="8">
        <v>46</v>
      </c>
      <c r="B48" s="309" t="s">
        <v>615</v>
      </c>
      <c r="C48" s="309" t="s">
        <v>616</v>
      </c>
    </row>
    <row r="49" spans="1:3" x14ac:dyDescent="0.2">
      <c r="A49" s="8">
        <v>47</v>
      </c>
      <c r="B49" s="309" t="s">
        <v>617</v>
      </c>
      <c r="C49" s="309" t="s">
        <v>738</v>
      </c>
    </row>
    <row r="50" spans="1:3" x14ac:dyDescent="0.2">
      <c r="A50" s="8">
        <v>48</v>
      </c>
      <c r="B50" s="309" t="s">
        <v>618</v>
      </c>
      <c r="C50" s="309" t="s">
        <v>739</v>
      </c>
    </row>
    <row r="51" spans="1:3" x14ac:dyDescent="0.2">
      <c r="A51" s="8">
        <v>49</v>
      </c>
      <c r="B51" s="309" t="s">
        <v>619</v>
      </c>
      <c r="C51" s="309" t="s">
        <v>620</v>
      </c>
    </row>
    <row r="52" spans="1:3" x14ac:dyDescent="0.2">
      <c r="A52" s="8">
        <v>50</v>
      </c>
      <c r="B52" s="309" t="s">
        <v>621</v>
      </c>
      <c r="C52" s="309" t="s">
        <v>622</v>
      </c>
    </row>
    <row r="53" spans="1:3" x14ac:dyDescent="0.2">
      <c r="A53" s="8">
        <v>51</v>
      </c>
      <c r="B53" s="309" t="s">
        <v>623</v>
      </c>
      <c r="C53" s="309" t="s">
        <v>691</v>
      </c>
    </row>
    <row r="54" spans="1:3" x14ac:dyDescent="0.2">
      <c r="A54" s="8">
        <v>52</v>
      </c>
      <c r="B54" s="309" t="s">
        <v>624</v>
      </c>
      <c r="C54" s="309" t="s">
        <v>692</v>
      </c>
    </row>
    <row r="55" spans="1:3" x14ac:dyDescent="0.2">
      <c r="A55" s="8">
        <v>53</v>
      </c>
      <c r="B55" s="309" t="s">
        <v>625</v>
      </c>
      <c r="C55" s="309" t="s">
        <v>693</v>
      </c>
    </row>
    <row r="56" spans="1:3" x14ac:dyDescent="0.2">
      <c r="A56" s="8">
        <v>54</v>
      </c>
      <c r="B56" s="309" t="s">
        <v>626</v>
      </c>
      <c r="C56" s="309" t="s">
        <v>694</v>
      </c>
    </row>
    <row r="57" spans="1:3" x14ac:dyDescent="0.2">
      <c r="A57" s="8">
        <v>55</v>
      </c>
      <c r="B57" s="309" t="s">
        <v>627</v>
      </c>
      <c r="C57" s="309" t="s">
        <v>695</v>
      </c>
    </row>
    <row r="58" spans="1:3" x14ac:dyDescent="0.2">
      <c r="A58" s="8">
        <v>56</v>
      </c>
      <c r="B58" s="309" t="s">
        <v>628</v>
      </c>
      <c r="C58" s="309" t="s">
        <v>696</v>
      </c>
    </row>
    <row r="59" spans="1:3" x14ac:dyDescent="0.2">
      <c r="A59" s="8">
        <v>57</v>
      </c>
      <c r="B59" s="309" t="s">
        <v>629</v>
      </c>
      <c r="C59" s="309" t="s">
        <v>697</v>
      </c>
    </row>
    <row r="60" spans="1:3" x14ac:dyDescent="0.2">
      <c r="A60" s="8">
        <v>58</v>
      </c>
      <c r="B60" s="309" t="s">
        <v>630</v>
      </c>
      <c r="C60" s="309" t="s">
        <v>698</v>
      </c>
    </row>
    <row r="61" spans="1:3" x14ac:dyDescent="0.2">
      <c r="A61" s="8">
        <v>59</v>
      </c>
      <c r="B61" s="309" t="s">
        <v>631</v>
      </c>
      <c r="C61" s="309" t="s">
        <v>699</v>
      </c>
    </row>
    <row r="62" spans="1:3" x14ac:dyDescent="0.2">
      <c r="A62" s="8">
        <v>60</v>
      </c>
      <c r="B62" s="309" t="s">
        <v>832</v>
      </c>
      <c r="C62" s="309" t="s">
        <v>839</v>
      </c>
    </row>
    <row r="63" spans="1:3" x14ac:dyDescent="0.2">
      <c r="A63" s="8">
        <v>61</v>
      </c>
      <c r="B63" s="309" t="s">
        <v>632</v>
      </c>
      <c r="C63" s="309" t="s">
        <v>841</v>
      </c>
    </row>
    <row r="64" spans="1:3" x14ac:dyDescent="0.2">
      <c r="A64" s="8">
        <v>62</v>
      </c>
      <c r="B64" s="337" t="s">
        <v>840</v>
      </c>
      <c r="C64" s="309" t="s">
        <v>833</v>
      </c>
    </row>
    <row r="65" spans="1:3" x14ac:dyDescent="0.2">
      <c r="A65" s="8">
        <v>63</v>
      </c>
      <c r="B65" s="309" t="s">
        <v>633</v>
      </c>
      <c r="C65" s="309" t="s">
        <v>700</v>
      </c>
    </row>
    <row r="66" spans="1:3" x14ac:dyDescent="0.2">
      <c r="A66" s="8">
        <v>64</v>
      </c>
      <c r="B66" s="309" t="s">
        <v>634</v>
      </c>
      <c r="C66" s="309" t="s">
        <v>701</v>
      </c>
    </row>
    <row r="67" spans="1:3" x14ac:dyDescent="0.2">
      <c r="A67" s="8">
        <v>65</v>
      </c>
      <c r="B67" s="331" t="s">
        <v>687</v>
      </c>
      <c r="C67" s="331" t="s">
        <v>740</v>
      </c>
    </row>
    <row r="68" spans="1:3" x14ac:dyDescent="0.2">
      <c r="A68" s="8">
        <v>66</v>
      </c>
      <c r="B68" s="331" t="s">
        <v>688</v>
      </c>
      <c r="C68" s="331" t="s">
        <v>728</v>
      </c>
    </row>
  </sheetData>
  <mergeCells count="1">
    <mergeCell ref="A1:D1"/>
  </mergeCells>
  <printOptions horizontalCentered="1"/>
  <pageMargins left="0.70866141732283472" right="0.70866141732283472" top="0.23622047244094491" bottom="0" header="0.31496062992125984" footer="0.31496062992125984"/>
  <pageSetup paperSize="9" scale="66"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S24"/>
  <sheetViews>
    <sheetView view="pageBreakPreview" topLeftCell="A4" zoomScale="90" zoomScaleSheetLayoutView="90" workbookViewId="0">
      <selection activeCell="D12" sqref="D12:D15"/>
    </sheetView>
  </sheetViews>
  <sheetFormatPr defaultColWidth="9.140625" defaultRowHeight="12.75" x14ac:dyDescent="0.2"/>
  <cols>
    <col min="1" max="1" width="6" style="15" customWidth="1"/>
    <col min="2" max="2" width="15.7109375" style="15" bestFit="1" customWidth="1"/>
    <col min="3" max="3" width="10.5703125" style="15" customWidth="1"/>
    <col min="4" max="4" width="9.85546875" style="15" customWidth="1"/>
    <col min="5" max="5" width="8.7109375" style="15" customWidth="1"/>
    <col min="6" max="6" width="10.85546875" style="15" customWidth="1"/>
    <col min="7" max="7" width="15.85546875" style="15" customWidth="1"/>
    <col min="8" max="8" width="12.42578125" style="15" customWidth="1"/>
    <col min="9" max="9" width="12.140625" style="15" customWidth="1"/>
    <col min="10" max="10" width="9" style="15" customWidth="1"/>
    <col min="11" max="11" width="12" style="15" customWidth="1"/>
    <col min="12" max="12" width="13.7109375" style="15" customWidth="1"/>
    <col min="13" max="13" width="9.140625" style="15" hidden="1" customWidth="1"/>
    <col min="14" max="16384" width="9.140625" style="15"/>
  </cols>
  <sheetData>
    <row r="1" spans="1:19" customFormat="1" ht="15" x14ac:dyDescent="0.2">
      <c r="D1" s="36"/>
      <c r="E1" s="36"/>
      <c r="F1" s="36"/>
      <c r="G1" s="36"/>
      <c r="H1" s="36"/>
      <c r="I1" s="36"/>
      <c r="J1" s="36"/>
      <c r="K1" s="36"/>
      <c r="L1" s="587" t="s">
        <v>74</v>
      </c>
      <c r="M1" s="587"/>
      <c r="N1" s="587"/>
      <c r="O1" s="43"/>
      <c r="P1" s="43"/>
    </row>
    <row r="2" spans="1:19" customFormat="1" ht="15" x14ac:dyDescent="0.2">
      <c r="A2" s="576" t="s">
        <v>0</v>
      </c>
      <c r="B2" s="576"/>
      <c r="C2" s="576"/>
      <c r="D2" s="576"/>
      <c r="E2" s="576"/>
      <c r="F2" s="576"/>
      <c r="G2" s="576"/>
      <c r="H2" s="576"/>
      <c r="I2" s="576"/>
      <c r="J2" s="576"/>
      <c r="K2" s="576"/>
      <c r="L2" s="576"/>
      <c r="M2" s="45"/>
      <c r="N2" s="45"/>
      <c r="O2" s="45"/>
      <c r="P2" s="45"/>
    </row>
    <row r="3" spans="1:19" customFormat="1" ht="20.25" x14ac:dyDescent="0.3">
      <c r="A3" s="588" t="s">
        <v>702</v>
      </c>
      <c r="B3" s="588"/>
      <c r="C3" s="588"/>
      <c r="D3" s="588"/>
      <c r="E3" s="588"/>
      <c r="F3" s="588"/>
      <c r="G3" s="588"/>
      <c r="H3" s="588"/>
      <c r="I3" s="588"/>
      <c r="J3" s="588"/>
      <c r="K3" s="588"/>
      <c r="L3" s="588"/>
      <c r="M3" s="44"/>
      <c r="N3" s="44"/>
      <c r="O3" s="44"/>
      <c r="P3" s="44"/>
    </row>
    <row r="4" spans="1:19" customFormat="1" ht="10.5" customHeight="1" x14ac:dyDescent="0.2"/>
    <row r="5" spans="1:19" ht="19.5" customHeight="1" x14ac:dyDescent="0.25">
      <c r="A5" s="577" t="s">
        <v>757</v>
      </c>
      <c r="B5" s="577"/>
      <c r="C5" s="577"/>
      <c r="D5" s="577"/>
      <c r="E5" s="577"/>
      <c r="F5" s="577"/>
      <c r="G5" s="577"/>
      <c r="H5" s="577"/>
      <c r="I5" s="577"/>
      <c r="J5" s="577"/>
      <c r="K5" s="577"/>
      <c r="L5" s="577"/>
    </row>
    <row r="6" spans="1:19" x14ac:dyDescent="0.2">
      <c r="A6" s="23"/>
      <c r="B6" s="23"/>
      <c r="C6" s="23"/>
      <c r="D6" s="23"/>
      <c r="E6" s="23"/>
      <c r="F6" s="23"/>
      <c r="G6" s="23"/>
      <c r="H6" s="23"/>
      <c r="I6" s="23"/>
      <c r="J6" s="23"/>
      <c r="K6" s="23"/>
      <c r="L6" s="23"/>
    </row>
    <row r="7" spans="1:19" x14ac:dyDescent="0.2">
      <c r="A7" s="461" t="s">
        <v>900</v>
      </c>
      <c r="B7" s="461"/>
      <c r="F7" s="585" t="s">
        <v>21</v>
      </c>
      <c r="G7" s="585"/>
      <c r="H7" s="585"/>
      <c r="I7" s="585"/>
      <c r="J7" s="585"/>
      <c r="K7" s="585"/>
      <c r="L7" s="585"/>
    </row>
    <row r="8" spans="1:19" x14ac:dyDescent="0.2">
      <c r="A8" s="14"/>
      <c r="F8" s="16"/>
      <c r="G8" s="106"/>
      <c r="H8" s="106"/>
      <c r="I8" s="566" t="s">
        <v>782</v>
      </c>
      <c r="J8" s="566"/>
      <c r="K8" s="566"/>
      <c r="L8" s="566"/>
    </row>
    <row r="9" spans="1:19" s="14" customFormat="1" x14ac:dyDescent="0.2">
      <c r="A9" s="484" t="s">
        <v>2</v>
      </c>
      <c r="B9" s="484" t="s">
        <v>3</v>
      </c>
      <c r="C9" s="482" t="s">
        <v>22</v>
      </c>
      <c r="D9" s="522"/>
      <c r="E9" s="522"/>
      <c r="F9" s="522"/>
      <c r="G9" s="522"/>
      <c r="H9" s="482" t="s">
        <v>44</v>
      </c>
      <c r="I9" s="522"/>
      <c r="J9" s="522"/>
      <c r="K9" s="522"/>
      <c r="L9" s="522"/>
      <c r="R9" s="30"/>
      <c r="S9" s="31"/>
    </row>
    <row r="10" spans="1:19" s="14" customFormat="1" ht="77.45" customHeight="1" x14ac:dyDescent="0.2">
      <c r="A10" s="484"/>
      <c r="B10" s="484"/>
      <c r="C10" s="5" t="s">
        <v>756</v>
      </c>
      <c r="D10" s="5" t="s">
        <v>789</v>
      </c>
      <c r="E10" s="5" t="s">
        <v>72</v>
      </c>
      <c r="F10" s="5" t="s">
        <v>73</v>
      </c>
      <c r="G10" s="5" t="s">
        <v>664</v>
      </c>
      <c r="H10" s="5" t="s">
        <v>756</v>
      </c>
      <c r="I10" s="5" t="s">
        <v>789</v>
      </c>
      <c r="J10" s="5" t="s">
        <v>72</v>
      </c>
      <c r="K10" s="5" t="s">
        <v>73</v>
      </c>
      <c r="L10" s="5" t="s">
        <v>665</v>
      </c>
    </row>
    <row r="11" spans="1:19" s="14" customFormat="1" x14ac:dyDescent="0.2">
      <c r="A11" s="5">
        <v>1</v>
      </c>
      <c r="B11" s="5">
        <v>2</v>
      </c>
      <c r="C11" s="5">
        <v>3</v>
      </c>
      <c r="D11" s="5">
        <v>4</v>
      </c>
      <c r="E11" s="5">
        <v>5</v>
      </c>
      <c r="F11" s="5">
        <v>6</v>
      </c>
      <c r="G11" s="5">
        <v>7</v>
      </c>
      <c r="H11" s="5">
        <v>8</v>
      </c>
      <c r="I11" s="5">
        <v>9</v>
      </c>
      <c r="J11" s="5">
        <v>10</v>
      </c>
      <c r="K11" s="5">
        <v>11</v>
      </c>
      <c r="L11" s="5">
        <v>12</v>
      </c>
    </row>
    <row r="12" spans="1:19" x14ac:dyDescent="0.2">
      <c r="A12" s="422">
        <v>1</v>
      </c>
      <c r="B12" s="19" t="s">
        <v>901</v>
      </c>
      <c r="C12" s="422">
        <v>164.3</v>
      </c>
      <c r="D12" s="378">
        <v>11.79</v>
      </c>
      <c r="E12" s="378">
        <v>164.3</v>
      </c>
      <c r="F12" s="422">
        <v>173.61</v>
      </c>
      <c r="G12" s="378">
        <f>(C12+D12)-F12</f>
        <v>2.4799999999999898</v>
      </c>
      <c r="H12" s="432" t="s">
        <v>7</v>
      </c>
      <c r="I12" s="432" t="s">
        <v>7</v>
      </c>
      <c r="J12" s="432" t="s">
        <v>7</v>
      </c>
      <c r="K12" s="432" t="s">
        <v>7</v>
      </c>
      <c r="L12" s="432" t="s">
        <v>7</v>
      </c>
    </row>
    <row r="13" spans="1:19" x14ac:dyDescent="0.2">
      <c r="A13" s="422">
        <v>2</v>
      </c>
      <c r="B13" s="19" t="s">
        <v>902</v>
      </c>
      <c r="C13" s="378">
        <v>115.38</v>
      </c>
      <c r="D13" s="422">
        <v>6.87</v>
      </c>
      <c r="E13" s="378">
        <v>115.38</v>
      </c>
      <c r="F13" s="422">
        <v>120.93</v>
      </c>
      <c r="G13" s="378">
        <f t="shared" ref="G13:G15" si="0">(C13+D13)-F13</f>
        <v>1.3199999999999932</v>
      </c>
      <c r="H13" s="432" t="s">
        <v>7</v>
      </c>
      <c r="I13" s="432" t="s">
        <v>7</v>
      </c>
      <c r="J13" s="432" t="s">
        <v>7</v>
      </c>
      <c r="K13" s="432" t="s">
        <v>7</v>
      </c>
      <c r="L13" s="432" t="s">
        <v>7</v>
      </c>
    </row>
    <row r="14" spans="1:19" x14ac:dyDescent="0.2">
      <c r="A14" s="422">
        <v>3</v>
      </c>
      <c r="B14" s="19" t="s">
        <v>903</v>
      </c>
      <c r="C14" s="422">
        <v>38.450000000000003</v>
      </c>
      <c r="D14" s="422">
        <v>0.14000000000000001</v>
      </c>
      <c r="E14" s="378">
        <v>38.450000000000003</v>
      </c>
      <c r="F14" s="422">
        <v>38.22</v>
      </c>
      <c r="G14" s="378">
        <f t="shared" si="0"/>
        <v>0.37000000000000455</v>
      </c>
      <c r="H14" s="432" t="s">
        <v>7</v>
      </c>
      <c r="I14" s="432" t="s">
        <v>7</v>
      </c>
      <c r="J14" s="432" t="s">
        <v>7</v>
      </c>
      <c r="K14" s="432" t="s">
        <v>7</v>
      </c>
      <c r="L14" s="432" t="s">
        <v>7</v>
      </c>
    </row>
    <row r="15" spans="1:19" x14ac:dyDescent="0.2">
      <c r="A15" s="421" t="s">
        <v>19</v>
      </c>
      <c r="B15" s="19"/>
      <c r="C15" s="379">
        <f>C12+C13+C14</f>
        <v>318.13</v>
      </c>
      <c r="D15" s="379">
        <f>D12+D13+D14</f>
        <v>18.8</v>
      </c>
      <c r="E15" s="379">
        <f>SUM(E12:E14)</f>
        <v>318.13</v>
      </c>
      <c r="F15" s="421">
        <f>SUM(F12:F14)</f>
        <v>332.76</v>
      </c>
      <c r="G15" s="378">
        <f t="shared" si="0"/>
        <v>4.1700000000000159</v>
      </c>
      <c r="H15" s="432" t="s">
        <v>7</v>
      </c>
      <c r="I15" s="432" t="s">
        <v>7</v>
      </c>
      <c r="J15" s="432" t="s">
        <v>7</v>
      </c>
      <c r="K15" s="432" t="s">
        <v>7</v>
      </c>
      <c r="L15" s="432" t="s">
        <v>7</v>
      </c>
    </row>
    <row r="16" spans="1:19" x14ac:dyDescent="0.2">
      <c r="A16" s="21" t="s">
        <v>663</v>
      </c>
      <c r="B16" s="22"/>
      <c r="C16" s="22"/>
      <c r="D16" s="22"/>
      <c r="E16" s="22"/>
      <c r="F16" s="22"/>
      <c r="G16" s="22"/>
      <c r="H16" s="22"/>
      <c r="I16" s="22"/>
      <c r="J16" s="22"/>
      <c r="K16" s="22"/>
      <c r="L16" s="22"/>
    </row>
    <row r="17" spans="1:13" ht="15.75" customHeight="1" x14ac:dyDescent="0.2">
      <c r="A17" s="14"/>
      <c r="B17" s="14"/>
      <c r="C17" s="14"/>
      <c r="D17" s="14"/>
      <c r="E17" s="14"/>
      <c r="F17" s="14"/>
      <c r="G17" s="14"/>
      <c r="H17" s="14"/>
      <c r="I17" s="14"/>
      <c r="J17" s="14"/>
      <c r="K17" s="14"/>
      <c r="L17" s="14"/>
    </row>
    <row r="18" spans="1:13" ht="15.75" customHeight="1" x14ac:dyDescent="0.2">
      <c r="A18" s="14"/>
      <c r="B18" s="14"/>
      <c r="C18" s="14"/>
      <c r="D18" s="14"/>
      <c r="E18" s="14"/>
      <c r="F18" s="14"/>
      <c r="G18" s="14"/>
      <c r="H18" s="14"/>
      <c r="I18" s="14"/>
      <c r="J18" s="14"/>
      <c r="K18" s="14"/>
      <c r="L18" s="14"/>
    </row>
    <row r="19" spans="1:13" ht="14.25" customHeight="1" x14ac:dyDescent="0.2">
      <c r="A19" s="468" t="s">
        <v>13</v>
      </c>
      <c r="B19" s="468"/>
      <c r="C19" s="468"/>
      <c r="D19" s="468"/>
      <c r="E19" s="468"/>
      <c r="F19" s="468"/>
      <c r="G19" s="468"/>
      <c r="H19" s="468"/>
      <c r="I19" s="468"/>
      <c r="J19" s="468"/>
      <c r="K19" s="468"/>
      <c r="L19" s="468"/>
    </row>
    <row r="20" spans="1:13" x14ac:dyDescent="0.2">
      <c r="A20" s="468" t="s">
        <v>14</v>
      </c>
      <c r="B20" s="468"/>
      <c r="C20" s="468"/>
      <c r="D20" s="468"/>
      <c r="E20" s="468"/>
      <c r="F20" s="468"/>
      <c r="G20" s="468"/>
      <c r="H20" s="468"/>
      <c r="I20" s="468"/>
      <c r="J20" s="468"/>
      <c r="K20" s="468"/>
      <c r="L20" s="468"/>
    </row>
    <row r="21" spans="1:13" x14ac:dyDescent="0.2">
      <c r="A21" s="468" t="s">
        <v>20</v>
      </c>
      <c r="B21" s="468"/>
      <c r="C21" s="468"/>
      <c r="D21" s="468"/>
      <c r="E21" s="468"/>
      <c r="F21" s="468"/>
      <c r="G21" s="468"/>
      <c r="H21" s="468"/>
      <c r="I21" s="468"/>
      <c r="J21" s="468"/>
      <c r="K21" s="468"/>
      <c r="L21" s="468"/>
    </row>
    <row r="22" spans="1:13" x14ac:dyDescent="0.2">
      <c r="A22" s="14" t="s">
        <v>23</v>
      </c>
      <c r="B22" s="14"/>
      <c r="C22" s="14"/>
      <c r="D22" s="14"/>
      <c r="E22" s="14"/>
      <c r="F22" s="14"/>
      <c r="J22" s="461" t="s">
        <v>86</v>
      </c>
      <c r="K22" s="461"/>
      <c r="L22" s="461"/>
      <c r="M22" s="461"/>
    </row>
    <row r="23" spans="1:13" x14ac:dyDescent="0.2">
      <c r="A23" s="14"/>
    </row>
    <row r="24" spans="1:13" x14ac:dyDescent="0.2">
      <c r="A24" s="578"/>
      <c r="B24" s="578"/>
      <c r="C24" s="578"/>
      <c r="D24" s="578"/>
      <c r="E24" s="578"/>
      <c r="F24" s="578"/>
      <c r="G24" s="578"/>
      <c r="H24" s="578"/>
      <c r="I24" s="578"/>
      <c r="J24" s="578"/>
      <c r="K24" s="578"/>
      <c r="L24" s="578"/>
    </row>
  </sheetData>
  <mergeCells count="16">
    <mergeCell ref="I8:L8"/>
    <mergeCell ref="A21:L21"/>
    <mergeCell ref="A24:L24"/>
    <mergeCell ref="A9:A10"/>
    <mergeCell ref="B9:B10"/>
    <mergeCell ref="C9:G9"/>
    <mergeCell ref="H9:L9"/>
    <mergeCell ref="A19:L19"/>
    <mergeCell ref="A20:L20"/>
    <mergeCell ref="J22:M22"/>
    <mergeCell ref="F7:L7"/>
    <mergeCell ref="A7:B7"/>
    <mergeCell ref="L1:N1"/>
    <mergeCell ref="A2:L2"/>
    <mergeCell ref="A3:L3"/>
    <mergeCell ref="A5:L5"/>
  </mergeCells>
  <phoneticPr fontId="0" type="noConversion"/>
  <printOptions horizontalCentered="1"/>
  <pageMargins left="0.70866141732283472" right="0.70866141732283472" top="0.23622047244094491" bottom="0" header="0.31496062992125984" footer="0.31496062992125984"/>
  <pageSetup paperSize="9" scale="97" orientation="landscape" r:id="rId1"/>
  <rowBreaks count="1" manualBreakCount="1">
    <brk id="23" max="16383"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N23"/>
  <sheetViews>
    <sheetView view="pageBreakPreview" zoomScaleSheetLayoutView="100" workbookViewId="0">
      <selection activeCell="A5" sqref="A5:B5"/>
    </sheetView>
  </sheetViews>
  <sheetFormatPr defaultColWidth="9.140625" defaultRowHeight="12.75" x14ac:dyDescent="0.2"/>
  <cols>
    <col min="1" max="1" width="5.7109375" style="148" customWidth="1"/>
    <col min="2" max="2" width="15.42578125" style="148" bestFit="1" customWidth="1"/>
    <col min="3" max="3" width="13" style="148" customWidth="1"/>
    <col min="4" max="4" width="12" style="148" customWidth="1"/>
    <col min="5" max="5" width="12.42578125" style="148" customWidth="1"/>
    <col min="6" max="6" width="12.7109375" style="148" customWidth="1"/>
    <col min="7" max="7" width="13.140625" style="148" customWidth="1"/>
    <col min="8" max="8" width="12.7109375" style="148" customWidth="1"/>
    <col min="9" max="9" width="12.140625" style="148" customWidth="1"/>
    <col min="10" max="10" width="12.140625" style="278" customWidth="1"/>
    <col min="11" max="11" width="16.5703125" style="148" customWidth="1"/>
    <col min="12" max="12" width="13.140625" style="148" customWidth="1"/>
    <col min="13" max="13" width="12.7109375" style="148" customWidth="1"/>
    <col min="14" max="16384" width="9.140625" style="148"/>
  </cols>
  <sheetData>
    <row r="1" spans="1:13" x14ac:dyDescent="0.2">
      <c r="K1" s="510" t="s">
        <v>211</v>
      </c>
      <c r="L1" s="510"/>
      <c r="M1" s="510"/>
    </row>
    <row r="2" spans="1:13" ht="12.75" customHeight="1" x14ac:dyDescent="0.2"/>
    <row r="3" spans="1:13" ht="15.75" x14ac:dyDescent="0.25">
      <c r="B3" s="589" t="s">
        <v>0</v>
      </c>
      <c r="C3" s="589"/>
      <c r="D3" s="589"/>
      <c r="E3" s="589"/>
      <c r="F3" s="589"/>
      <c r="G3" s="589"/>
      <c r="H3" s="589"/>
      <c r="I3" s="589"/>
      <c r="J3" s="589"/>
      <c r="K3" s="589"/>
    </row>
    <row r="4" spans="1:13" ht="20.25" x14ac:dyDescent="0.3">
      <c r="B4" s="590" t="s">
        <v>702</v>
      </c>
      <c r="C4" s="590"/>
      <c r="D4" s="590"/>
      <c r="E4" s="590"/>
      <c r="F4" s="590"/>
      <c r="G4" s="590"/>
      <c r="H4" s="590"/>
      <c r="I4" s="590"/>
      <c r="J4" s="590"/>
      <c r="K4" s="590"/>
    </row>
    <row r="5" spans="1:13" ht="10.5" customHeight="1" x14ac:dyDescent="0.2">
      <c r="A5" s="461" t="s">
        <v>900</v>
      </c>
      <c r="B5" s="461"/>
    </row>
    <row r="6" spans="1:13" ht="15.75" x14ac:dyDescent="0.25">
      <c r="A6" s="261" t="s">
        <v>834</v>
      </c>
      <c r="B6" s="261"/>
      <c r="C6" s="261"/>
      <c r="D6" s="261"/>
      <c r="E6" s="261"/>
      <c r="F6" s="261"/>
      <c r="G6" s="261"/>
      <c r="H6" s="261"/>
      <c r="I6" s="261"/>
      <c r="J6" s="279"/>
      <c r="K6" s="261"/>
    </row>
    <row r="7" spans="1:13" ht="15.75" x14ac:dyDescent="0.25">
      <c r="B7" s="149"/>
      <c r="C7" s="149"/>
      <c r="D7" s="149"/>
      <c r="E7" s="149"/>
      <c r="F7" s="149"/>
      <c r="G7" s="149"/>
      <c r="H7" s="149"/>
      <c r="L7" s="595" t="s">
        <v>192</v>
      </c>
      <c r="M7" s="595"/>
    </row>
    <row r="8" spans="1:13" ht="15.75" x14ac:dyDescent="0.25">
      <c r="C8" s="149"/>
      <c r="D8" s="149"/>
      <c r="E8" s="149"/>
      <c r="F8" s="149"/>
      <c r="G8" s="566" t="s">
        <v>778</v>
      </c>
      <c r="H8" s="566"/>
      <c r="I8" s="566"/>
      <c r="J8" s="566"/>
      <c r="K8" s="566"/>
      <c r="L8" s="566"/>
      <c r="M8" s="566"/>
    </row>
    <row r="9" spans="1:13" x14ac:dyDescent="0.2">
      <c r="A9" s="596" t="s">
        <v>26</v>
      </c>
      <c r="B9" s="599" t="s">
        <v>3</v>
      </c>
      <c r="C9" s="591" t="s">
        <v>758</v>
      </c>
      <c r="D9" s="591" t="s">
        <v>789</v>
      </c>
      <c r="E9" s="591" t="s">
        <v>225</v>
      </c>
      <c r="F9" s="591" t="s">
        <v>224</v>
      </c>
      <c r="G9" s="591"/>
      <c r="H9" s="591" t="s">
        <v>189</v>
      </c>
      <c r="I9" s="591"/>
      <c r="J9" s="592" t="s">
        <v>436</v>
      </c>
      <c r="K9" s="591" t="s">
        <v>191</v>
      </c>
      <c r="L9" s="591" t="s">
        <v>413</v>
      </c>
      <c r="M9" s="591" t="s">
        <v>239</v>
      </c>
    </row>
    <row r="10" spans="1:13" x14ac:dyDescent="0.2">
      <c r="A10" s="597"/>
      <c r="B10" s="599"/>
      <c r="C10" s="591"/>
      <c r="D10" s="591"/>
      <c r="E10" s="591"/>
      <c r="F10" s="591"/>
      <c r="G10" s="591"/>
      <c r="H10" s="591"/>
      <c r="I10" s="591"/>
      <c r="J10" s="593"/>
      <c r="K10" s="591"/>
      <c r="L10" s="591"/>
      <c r="M10" s="591"/>
    </row>
    <row r="11" spans="1:13" ht="27" customHeight="1" x14ac:dyDescent="0.2">
      <c r="A11" s="598"/>
      <c r="B11" s="599"/>
      <c r="C11" s="591"/>
      <c r="D11" s="591"/>
      <c r="E11" s="591"/>
      <c r="F11" s="150" t="s">
        <v>190</v>
      </c>
      <c r="G11" s="150" t="s">
        <v>240</v>
      </c>
      <c r="H11" s="150" t="s">
        <v>190</v>
      </c>
      <c r="I11" s="150" t="s">
        <v>240</v>
      </c>
      <c r="J11" s="594"/>
      <c r="K11" s="591"/>
      <c r="L11" s="591"/>
      <c r="M11" s="591"/>
    </row>
    <row r="12" spans="1:13" x14ac:dyDescent="0.2">
      <c r="A12" s="154">
        <v>1</v>
      </c>
      <c r="B12" s="154">
        <v>2</v>
      </c>
      <c r="C12" s="154">
        <v>3</v>
      </c>
      <c r="D12" s="154">
        <v>4</v>
      </c>
      <c r="E12" s="154">
        <v>5</v>
      </c>
      <c r="F12" s="154">
        <v>6</v>
      </c>
      <c r="G12" s="154">
        <v>7</v>
      </c>
      <c r="H12" s="154">
        <v>8</v>
      </c>
      <c r="I12" s="154">
        <v>9</v>
      </c>
      <c r="J12" s="280"/>
      <c r="K12" s="154">
        <v>10</v>
      </c>
      <c r="L12" s="174">
        <v>11</v>
      </c>
      <c r="M12" s="174">
        <v>12</v>
      </c>
    </row>
    <row r="13" spans="1:13" x14ac:dyDescent="0.2">
      <c r="A13" s="153">
        <v>1</v>
      </c>
      <c r="B13" s="19" t="s">
        <v>901</v>
      </c>
      <c r="C13" s="153">
        <v>9.5</v>
      </c>
      <c r="D13" s="153">
        <v>0</v>
      </c>
      <c r="E13" s="153">
        <v>9.5</v>
      </c>
      <c r="F13" s="153">
        <v>315.82</v>
      </c>
      <c r="G13" s="153">
        <v>9.5</v>
      </c>
      <c r="H13" s="153">
        <v>315.82</v>
      </c>
      <c r="I13" s="153">
        <v>9.5</v>
      </c>
      <c r="J13" s="433" t="s">
        <v>906</v>
      </c>
      <c r="K13" s="153">
        <f>E13-I13</f>
        <v>0</v>
      </c>
      <c r="L13" s="153" t="s">
        <v>906</v>
      </c>
      <c r="M13" s="434" t="s">
        <v>7</v>
      </c>
    </row>
    <row r="14" spans="1:13" x14ac:dyDescent="0.2">
      <c r="A14" s="153">
        <v>2</v>
      </c>
      <c r="B14" s="19" t="s">
        <v>902</v>
      </c>
      <c r="C14" s="153">
        <v>6.8</v>
      </c>
      <c r="D14" s="153">
        <v>0</v>
      </c>
      <c r="E14" s="153">
        <v>6.8</v>
      </c>
      <c r="F14" s="153">
        <v>227.26</v>
      </c>
      <c r="G14" s="153">
        <v>6.8</v>
      </c>
      <c r="H14" s="153">
        <v>227.26</v>
      </c>
      <c r="I14" s="153">
        <v>6.8</v>
      </c>
      <c r="J14" s="433" t="s">
        <v>906</v>
      </c>
      <c r="K14" s="153">
        <f t="shared" ref="K14:K15" si="0">E14-I14</f>
        <v>0</v>
      </c>
      <c r="L14" s="153" t="s">
        <v>906</v>
      </c>
      <c r="M14" s="434" t="s">
        <v>7</v>
      </c>
    </row>
    <row r="15" spans="1:13" x14ac:dyDescent="0.2">
      <c r="A15" s="153">
        <v>3</v>
      </c>
      <c r="B15" s="19" t="s">
        <v>903</v>
      </c>
      <c r="C15" s="153">
        <v>2.4900000000000002</v>
      </c>
      <c r="D15" s="153">
        <v>0</v>
      </c>
      <c r="E15" s="153">
        <v>2.4900000000000002</v>
      </c>
      <c r="F15" s="153">
        <v>83.21</v>
      </c>
      <c r="G15" s="153">
        <v>2.4900000000000002</v>
      </c>
      <c r="H15" s="153">
        <v>83.21</v>
      </c>
      <c r="I15" s="153">
        <v>2.4900000000000002</v>
      </c>
      <c r="J15" s="433" t="s">
        <v>906</v>
      </c>
      <c r="K15" s="153">
        <f t="shared" si="0"/>
        <v>0</v>
      </c>
      <c r="L15" s="153" t="s">
        <v>906</v>
      </c>
      <c r="M15" s="434" t="s">
        <v>7</v>
      </c>
    </row>
    <row r="16" spans="1:13" x14ac:dyDescent="0.2">
      <c r="A16" s="152" t="s">
        <v>93</v>
      </c>
      <c r="B16" s="151"/>
      <c r="C16" s="174">
        <v>18.79</v>
      </c>
      <c r="D16" s="174">
        <v>0</v>
      </c>
      <c r="E16" s="174">
        <v>18.79</v>
      </c>
      <c r="F16" s="174">
        <f>SUM(F13:F15)</f>
        <v>626.29</v>
      </c>
      <c r="G16" s="174">
        <f>SUM(G13:G15)</f>
        <v>18.79</v>
      </c>
      <c r="H16" s="174">
        <f>SUM(H13:H15)</f>
        <v>626.29</v>
      </c>
      <c r="I16" s="174">
        <f>SUM(I13:I15)</f>
        <v>18.79</v>
      </c>
      <c r="J16" s="435" t="s">
        <v>906</v>
      </c>
      <c r="K16" s="174">
        <f>SUM(K13:K15)</f>
        <v>0</v>
      </c>
      <c r="L16" s="174" t="s">
        <v>906</v>
      </c>
      <c r="M16" s="436" t="s">
        <v>7</v>
      </c>
    </row>
    <row r="18" spans="1:14" ht="15.75" customHeight="1" x14ac:dyDescent="0.2"/>
    <row r="19" spans="1:14" ht="15.75" customHeight="1" x14ac:dyDescent="0.2">
      <c r="A19" s="468" t="s">
        <v>13</v>
      </c>
      <c r="B19" s="468"/>
      <c r="C19" s="468"/>
      <c r="D19" s="468"/>
      <c r="E19" s="468"/>
      <c r="F19" s="468"/>
      <c r="G19" s="468"/>
      <c r="H19" s="468"/>
      <c r="I19" s="468"/>
      <c r="J19" s="468"/>
      <c r="K19" s="468"/>
      <c r="L19" s="86"/>
      <c r="M19" s="86"/>
      <c r="N19" s="15"/>
    </row>
    <row r="20" spans="1:14" ht="15.75" customHeight="1" x14ac:dyDescent="0.2">
      <c r="A20" s="468" t="s">
        <v>14</v>
      </c>
      <c r="B20" s="468"/>
      <c r="C20" s="468"/>
      <c r="D20" s="468"/>
      <c r="E20" s="468"/>
      <c r="F20" s="468"/>
      <c r="G20" s="468"/>
      <c r="H20" s="468"/>
      <c r="I20" s="468"/>
      <c r="J20" s="468"/>
      <c r="K20" s="468"/>
      <c r="L20" s="86"/>
      <c r="M20" s="86"/>
      <c r="N20" s="15"/>
    </row>
    <row r="21" spans="1:14" ht="12.75" customHeight="1" x14ac:dyDescent="0.2">
      <c r="A21" s="468" t="s">
        <v>20</v>
      </c>
      <c r="B21" s="468"/>
      <c r="C21" s="468"/>
      <c r="D21" s="468"/>
      <c r="E21" s="468"/>
      <c r="F21" s="468"/>
      <c r="G21" s="468"/>
      <c r="H21" s="468"/>
      <c r="I21" s="468"/>
      <c r="J21" s="468"/>
      <c r="K21" s="468"/>
      <c r="L21" s="86"/>
      <c r="M21" s="86"/>
      <c r="N21" s="15"/>
    </row>
    <row r="22" spans="1:14" x14ac:dyDescent="0.2">
      <c r="A22" s="14" t="s">
        <v>23</v>
      </c>
      <c r="B22" s="14"/>
      <c r="C22" s="14"/>
      <c r="D22" s="14"/>
      <c r="E22" s="14"/>
      <c r="F22" s="14"/>
      <c r="G22" s="15"/>
      <c r="H22" s="15"/>
      <c r="I22" s="15"/>
      <c r="J22" s="281"/>
      <c r="K22" s="461" t="s">
        <v>86</v>
      </c>
      <c r="L22" s="461"/>
      <c r="M22" s="461"/>
      <c r="N22" s="461"/>
    </row>
    <row r="23" spans="1:14" x14ac:dyDescent="0.2">
      <c r="A23" s="14"/>
      <c r="B23" s="15"/>
      <c r="C23" s="15"/>
      <c r="D23" s="15"/>
      <c r="E23" s="15"/>
      <c r="F23" s="15"/>
      <c r="G23" s="15"/>
      <c r="H23" s="15"/>
      <c r="I23" s="15"/>
      <c r="J23" s="281"/>
      <c r="K23" s="15"/>
      <c r="L23" s="15"/>
      <c r="M23" s="15"/>
      <c r="N23" s="15"/>
    </row>
  </sheetData>
  <mergeCells count="21">
    <mergeCell ref="K22:N22"/>
    <mergeCell ref="A19:K19"/>
    <mergeCell ref="A20:K20"/>
    <mergeCell ref="D9:D11"/>
    <mergeCell ref="E9:E11"/>
    <mergeCell ref="A9:A11"/>
    <mergeCell ref="M9:M11"/>
    <mergeCell ref="L9:L11"/>
    <mergeCell ref="B9:B11"/>
    <mergeCell ref="A21:K21"/>
    <mergeCell ref="K1:M1"/>
    <mergeCell ref="B3:K3"/>
    <mergeCell ref="B4:K4"/>
    <mergeCell ref="C9:C11"/>
    <mergeCell ref="J9:J11"/>
    <mergeCell ref="L7:M7"/>
    <mergeCell ref="G8:M8"/>
    <mergeCell ref="F9:G10"/>
    <mergeCell ref="H9:I10"/>
    <mergeCell ref="K9:K11"/>
    <mergeCell ref="A5:B5"/>
  </mergeCells>
  <printOptions horizontalCentered="1"/>
  <pageMargins left="0.70866141732283472" right="0.70866141732283472" top="0.23622047244094491" bottom="0" header="0.31496062992125984" footer="0.31496062992125984"/>
  <pageSetup paperSize="9" scale="81"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S38"/>
  <sheetViews>
    <sheetView view="pageBreakPreview" zoomScale="90" zoomScaleSheetLayoutView="90" workbookViewId="0">
      <selection activeCell="A7" sqref="A7"/>
    </sheetView>
  </sheetViews>
  <sheetFormatPr defaultColWidth="9.140625" defaultRowHeight="12.75" x14ac:dyDescent="0.2"/>
  <cols>
    <col min="1" max="1" width="5.5703125" style="15" customWidth="1"/>
    <col min="2" max="2" width="8.42578125" style="15" customWidth="1"/>
    <col min="3" max="3" width="10.5703125" style="15" customWidth="1"/>
    <col min="4" max="4" width="9.85546875" style="15" customWidth="1"/>
    <col min="5" max="5" width="8.7109375" style="15" customWidth="1"/>
    <col min="6" max="6" width="10.85546875" style="15" customWidth="1"/>
    <col min="7" max="7" width="15.85546875" style="15" customWidth="1"/>
    <col min="8" max="8" width="12.42578125" style="15" customWidth="1"/>
    <col min="9" max="9" width="12.140625" style="15" customWidth="1"/>
    <col min="10" max="10" width="9" style="15" customWidth="1"/>
    <col min="11" max="11" width="12" style="15" customWidth="1"/>
    <col min="12" max="12" width="17.28515625" style="15" customWidth="1"/>
    <col min="13" max="13" width="9.140625" style="15" hidden="1" customWidth="1"/>
    <col min="14" max="16384" width="9.140625" style="15"/>
  </cols>
  <sheetData>
    <row r="1" spans="1:19" customFormat="1" ht="15" x14ac:dyDescent="0.2">
      <c r="D1" s="36"/>
      <c r="E1" s="36"/>
      <c r="F1" s="36"/>
      <c r="G1" s="36"/>
      <c r="H1" s="36"/>
      <c r="I1" s="36"/>
      <c r="J1" s="36"/>
      <c r="K1" s="36"/>
      <c r="L1" s="587" t="s">
        <v>437</v>
      </c>
      <c r="M1" s="587"/>
      <c r="N1" s="587"/>
      <c r="O1" s="43"/>
      <c r="P1" s="43"/>
    </row>
    <row r="2" spans="1:19" customFormat="1" ht="15" x14ac:dyDescent="0.2">
      <c r="A2" s="576" t="s">
        <v>0</v>
      </c>
      <c r="B2" s="576"/>
      <c r="C2" s="576"/>
      <c r="D2" s="576"/>
      <c r="E2" s="576"/>
      <c r="F2" s="576"/>
      <c r="G2" s="576"/>
      <c r="H2" s="576"/>
      <c r="I2" s="576"/>
      <c r="J2" s="576"/>
      <c r="K2" s="576"/>
      <c r="L2" s="576"/>
      <c r="M2" s="45"/>
      <c r="N2" s="45"/>
      <c r="O2" s="45"/>
      <c r="P2" s="45"/>
    </row>
    <row r="3" spans="1:19" customFormat="1" ht="20.25" x14ac:dyDescent="0.3">
      <c r="A3" s="588" t="s">
        <v>702</v>
      </c>
      <c r="B3" s="588"/>
      <c r="C3" s="588"/>
      <c r="D3" s="588"/>
      <c r="E3" s="588"/>
      <c r="F3" s="588"/>
      <c r="G3" s="588"/>
      <c r="H3" s="588"/>
      <c r="I3" s="588"/>
      <c r="J3" s="588"/>
      <c r="K3" s="588"/>
      <c r="L3" s="588"/>
      <c r="M3" s="44"/>
      <c r="N3" s="44"/>
      <c r="O3" s="44"/>
      <c r="P3" s="44"/>
    </row>
    <row r="4" spans="1:19" customFormat="1" ht="10.5" customHeight="1" x14ac:dyDescent="0.2"/>
    <row r="5" spans="1:19" ht="19.5" customHeight="1" x14ac:dyDescent="0.25">
      <c r="A5" s="577" t="s">
        <v>759</v>
      </c>
      <c r="B5" s="577"/>
      <c r="C5" s="577"/>
      <c r="D5" s="577"/>
      <c r="E5" s="577"/>
      <c r="F5" s="577"/>
      <c r="G5" s="577"/>
      <c r="H5" s="577"/>
      <c r="I5" s="577"/>
      <c r="J5" s="577"/>
      <c r="K5" s="577"/>
      <c r="L5" s="577"/>
    </row>
    <row r="6" spans="1:19" x14ac:dyDescent="0.2">
      <c r="A6" s="23"/>
      <c r="B6" s="23"/>
      <c r="C6" s="23"/>
      <c r="D6" s="23"/>
      <c r="E6" s="23"/>
      <c r="F6" s="23"/>
      <c r="G6" s="23"/>
      <c r="H6" s="23"/>
      <c r="I6" s="23"/>
      <c r="J6" s="23"/>
      <c r="K6" s="23"/>
      <c r="L6" s="23"/>
    </row>
    <row r="7" spans="1:19" x14ac:dyDescent="0.2">
      <c r="A7" s="36" t="s">
        <v>900</v>
      </c>
      <c r="B7" s="36"/>
      <c r="C7" s="360"/>
      <c r="F7" s="585" t="s">
        <v>21</v>
      </c>
      <c r="G7" s="585"/>
      <c r="H7" s="585"/>
      <c r="I7" s="585"/>
      <c r="J7" s="585"/>
      <c r="K7" s="585"/>
      <c r="L7" s="585"/>
    </row>
    <row r="8" spans="1:19" x14ac:dyDescent="0.2">
      <c r="A8" s="14"/>
      <c r="F8" s="16"/>
      <c r="G8" s="106"/>
      <c r="H8" s="106"/>
      <c r="I8" s="586" t="s">
        <v>782</v>
      </c>
      <c r="J8" s="586"/>
      <c r="K8" s="586"/>
      <c r="L8" s="586"/>
    </row>
    <row r="9" spans="1:19" s="14" customFormat="1" x14ac:dyDescent="0.2">
      <c r="A9" s="484" t="s">
        <v>2</v>
      </c>
      <c r="B9" s="484" t="s">
        <v>3</v>
      </c>
      <c r="C9" s="482" t="s">
        <v>27</v>
      </c>
      <c r="D9" s="522"/>
      <c r="E9" s="522"/>
      <c r="F9" s="522"/>
      <c r="G9" s="522"/>
      <c r="H9" s="482" t="s">
        <v>28</v>
      </c>
      <c r="I9" s="522"/>
      <c r="J9" s="522"/>
      <c r="K9" s="522"/>
      <c r="L9" s="522"/>
      <c r="R9" s="30"/>
      <c r="S9" s="31"/>
    </row>
    <row r="10" spans="1:19" s="14" customFormat="1" ht="63.75" x14ac:dyDescent="0.2">
      <c r="A10" s="484"/>
      <c r="B10" s="484"/>
      <c r="C10" s="5" t="s">
        <v>756</v>
      </c>
      <c r="D10" s="5" t="s">
        <v>789</v>
      </c>
      <c r="E10" s="5" t="s">
        <v>72</v>
      </c>
      <c r="F10" s="5" t="s">
        <v>73</v>
      </c>
      <c r="G10" s="5" t="s">
        <v>370</v>
      </c>
      <c r="H10" s="5" t="s">
        <v>756</v>
      </c>
      <c r="I10" s="5" t="s">
        <v>789</v>
      </c>
      <c r="J10" s="5" t="s">
        <v>72</v>
      </c>
      <c r="K10" s="5" t="s">
        <v>73</v>
      </c>
      <c r="L10" s="5" t="s">
        <v>371</v>
      </c>
    </row>
    <row r="11" spans="1:19" s="14" customFormat="1" x14ac:dyDescent="0.2">
      <c r="A11" s="5">
        <v>1</v>
      </c>
      <c r="B11" s="5">
        <v>2</v>
      </c>
      <c r="C11" s="5">
        <v>3</v>
      </c>
      <c r="D11" s="5">
        <v>4</v>
      </c>
      <c r="E11" s="5">
        <v>5</v>
      </c>
      <c r="F11" s="5">
        <v>6</v>
      </c>
      <c r="G11" s="5">
        <v>7</v>
      </c>
      <c r="H11" s="5">
        <v>8</v>
      </c>
      <c r="I11" s="5">
        <v>9</v>
      </c>
      <c r="J11" s="5">
        <v>10</v>
      </c>
      <c r="K11" s="5">
        <v>11</v>
      </c>
      <c r="L11" s="5">
        <v>12</v>
      </c>
    </row>
    <row r="12" spans="1:19" x14ac:dyDescent="0.2">
      <c r="A12" s="356">
        <v>1</v>
      </c>
      <c r="B12" s="19"/>
      <c r="C12" s="19"/>
      <c r="D12" s="19"/>
      <c r="E12" s="19"/>
      <c r="F12" s="19"/>
      <c r="G12" s="19"/>
      <c r="H12" s="28"/>
      <c r="I12" s="28"/>
      <c r="J12" s="28"/>
      <c r="K12" s="28"/>
      <c r="L12" s="19"/>
    </row>
    <row r="13" spans="1:19" x14ac:dyDescent="0.2">
      <c r="A13" s="356">
        <v>2</v>
      </c>
      <c r="B13" s="19"/>
      <c r="C13" s="19"/>
      <c r="D13" s="19"/>
      <c r="E13" s="19"/>
      <c r="F13" s="19"/>
      <c r="G13" s="19"/>
      <c r="H13" s="28"/>
      <c r="I13" s="28"/>
      <c r="J13" s="28"/>
      <c r="K13" s="28"/>
      <c r="L13" s="19"/>
    </row>
    <row r="14" spans="1:19" x14ac:dyDescent="0.2">
      <c r="A14" s="356">
        <v>3</v>
      </c>
      <c r="B14" s="19"/>
      <c r="C14" s="19"/>
      <c r="D14" s="19"/>
      <c r="E14" s="19"/>
      <c r="F14" s="19"/>
      <c r="G14" s="19"/>
      <c r="H14" s="28"/>
      <c r="I14" s="28"/>
      <c r="J14" s="28"/>
      <c r="K14" s="28"/>
      <c r="L14" s="19"/>
    </row>
    <row r="15" spans="1:19" x14ac:dyDescent="0.2">
      <c r="A15" s="356">
        <v>4</v>
      </c>
      <c r="B15" s="19"/>
      <c r="C15" s="19"/>
      <c r="D15" s="19"/>
      <c r="E15" s="19"/>
      <c r="F15" s="19"/>
      <c r="G15" s="19"/>
      <c r="H15" s="28"/>
      <c r="I15" s="28"/>
      <c r="J15" s="28"/>
      <c r="K15" s="28"/>
      <c r="L15" s="19"/>
    </row>
    <row r="16" spans="1:19" x14ac:dyDescent="0.2">
      <c r="A16" s="356">
        <v>5</v>
      </c>
      <c r="B16" s="19"/>
      <c r="C16" s="19"/>
      <c r="D16" s="19"/>
      <c r="E16" s="19"/>
      <c r="F16" s="19"/>
      <c r="G16" s="19"/>
      <c r="H16" s="28"/>
      <c r="I16" s="28"/>
      <c r="J16" s="28"/>
      <c r="K16" s="28"/>
      <c r="L16" s="19"/>
    </row>
    <row r="17" spans="1:12" x14ac:dyDescent="0.2">
      <c r="A17" s="356">
        <v>6</v>
      </c>
      <c r="B17" s="19"/>
      <c r="C17" s="19"/>
      <c r="D17" s="19"/>
      <c r="E17" s="19"/>
      <c r="F17" s="19"/>
      <c r="G17" s="19"/>
      <c r="H17" s="28"/>
      <c r="I17" s="28"/>
      <c r="J17" s="28"/>
      <c r="K17" s="28"/>
      <c r="L17" s="19"/>
    </row>
    <row r="18" spans="1:12" x14ac:dyDescent="0.2">
      <c r="A18" s="356">
        <v>7</v>
      </c>
      <c r="B18" s="19"/>
      <c r="C18" s="19"/>
      <c r="D18" s="19"/>
      <c r="E18" s="19"/>
      <c r="F18" s="19"/>
      <c r="G18" s="19"/>
      <c r="H18" s="28"/>
      <c r="I18" s="28"/>
      <c r="J18" s="28"/>
      <c r="K18" s="28"/>
      <c r="L18" s="19"/>
    </row>
    <row r="19" spans="1:12" x14ac:dyDescent="0.2">
      <c r="A19" s="356">
        <v>8</v>
      </c>
      <c r="B19" s="19"/>
      <c r="C19" s="19"/>
      <c r="D19" s="19"/>
      <c r="E19" s="19"/>
      <c r="F19" s="19"/>
      <c r="G19" s="19"/>
      <c r="H19" s="28"/>
      <c r="I19" s="28"/>
      <c r="J19" s="28"/>
      <c r="K19" s="28"/>
      <c r="L19" s="19"/>
    </row>
    <row r="20" spans="1:12" x14ac:dyDescent="0.2">
      <c r="A20" s="356">
        <v>9</v>
      </c>
      <c r="B20" s="19"/>
      <c r="C20" s="19"/>
      <c r="D20" s="19"/>
      <c r="E20" s="19"/>
      <c r="F20" s="19"/>
      <c r="G20" s="19"/>
      <c r="H20" s="28"/>
      <c r="I20" s="28"/>
      <c r="J20" s="28"/>
      <c r="K20" s="28"/>
      <c r="L20" s="19"/>
    </row>
    <row r="21" spans="1:12" x14ac:dyDescent="0.2">
      <c r="A21" s="356">
        <v>10</v>
      </c>
      <c r="B21" s="19"/>
      <c r="C21" s="19"/>
      <c r="D21" s="19"/>
      <c r="E21" s="19"/>
      <c r="F21" s="19"/>
      <c r="G21" s="19"/>
      <c r="H21" s="28"/>
      <c r="I21" s="28"/>
      <c r="J21" s="28"/>
      <c r="K21" s="28"/>
      <c r="L21" s="19"/>
    </row>
    <row r="22" spans="1:12" x14ac:dyDescent="0.2">
      <c r="A22" s="356">
        <v>11</v>
      </c>
      <c r="B22" s="19"/>
      <c r="C22" s="19"/>
      <c r="D22" s="19"/>
      <c r="E22" s="19"/>
      <c r="F22" s="19"/>
      <c r="G22" s="19"/>
      <c r="H22" s="28"/>
      <c r="I22" s="28"/>
      <c r="J22" s="28"/>
      <c r="K22" s="28"/>
      <c r="L22" s="19"/>
    </row>
    <row r="23" spans="1:12" x14ac:dyDescent="0.2">
      <c r="A23" s="356">
        <v>12</v>
      </c>
      <c r="B23" s="19"/>
      <c r="C23" s="19"/>
      <c r="D23" s="19"/>
      <c r="E23" s="19"/>
      <c r="F23" s="19"/>
      <c r="G23" s="19"/>
      <c r="H23" s="28"/>
      <c r="I23" s="28"/>
      <c r="J23" s="28"/>
      <c r="K23" s="28"/>
      <c r="L23" s="19"/>
    </row>
    <row r="24" spans="1:12" x14ac:dyDescent="0.2">
      <c r="A24" s="356">
        <v>13</v>
      </c>
      <c r="B24" s="19"/>
      <c r="C24" s="19"/>
      <c r="D24" s="19"/>
      <c r="E24" s="19"/>
      <c r="F24" s="19"/>
      <c r="G24" s="19"/>
      <c r="H24" s="28"/>
      <c r="I24" s="28"/>
      <c r="J24" s="28"/>
      <c r="K24" s="28"/>
      <c r="L24" s="19"/>
    </row>
    <row r="25" spans="1:12" x14ac:dyDescent="0.2">
      <c r="A25" s="356">
        <v>14</v>
      </c>
      <c r="B25" s="19"/>
      <c r="C25" s="19"/>
      <c r="D25" s="19"/>
      <c r="E25" s="19"/>
      <c r="F25" s="19"/>
      <c r="G25" s="19"/>
      <c r="H25" s="28"/>
      <c r="I25" s="28"/>
      <c r="J25" s="28"/>
      <c r="K25" s="28"/>
      <c r="L25" s="19"/>
    </row>
    <row r="26" spans="1:12" x14ac:dyDescent="0.2">
      <c r="A26" s="20" t="s">
        <v>7</v>
      </c>
      <c r="B26" s="19"/>
      <c r="C26" s="19"/>
      <c r="D26" s="19"/>
      <c r="E26" s="19"/>
      <c r="F26" s="19"/>
      <c r="G26" s="19"/>
      <c r="H26" s="28"/>
      <c r="I26" s="28"/>
      <c r="J26" s="28"/>
      <c r="K26" s="28"/>
      <c r="L26" s="19"/>
    </row>
    <row r="27" spans="1:12" x14ac:dyDescent="0.2">
      <c r="A27" s="20" t="s">
        <v>7</v>
      </c>
      <c r="B27" s="19"/>
      <c r="C27" s="19"/>
      <c r="D27" s="19"/>
      <c r="E27" s="19"/>
      <c r="F27" s="19"/>
      <c r="G27" s="19"/>
      <c r="H27" s="28"/>
      <c r="I27" s="28"/>
      <c r="J27" s="28"/>
      <c r="K27" s="28"/>
      <c r="L27" s="19"/>
    </row>
    <row r="28" spans="1:12" x14ac:dyDescent="0.2">
      <c r="A28" s="357" t="s">
        <v>19</v>
      </c>
      <c r="B28" s="19"/>
      <c r="C28" s="19"/>
      <c r="D28" s="19"/>
      <c r="E28" s="19"/>
      <c r="F28" s="19"/>
      <c r="G28" s="19"/>
      <c r="H28" s="28"/>
      <c r="I28" s="28"/>
      <c r="J28" s="28"/>
      <c r="K28" s="28"/>
      <c r="L28" s="19"/>
    </row>
    <row r="29" spans="1:12" x14ac:dyDescent="0.2">
      <c r="A29" s="22" t="s">
        <v>369</v>
      </c>
      <c r="B29" s="22"/>
      <c r="C29" s="22"/>
      <c r="D29" s="22"/>
      <c r="E29" s="22"/>
      <c r="F29" s="22"/>
      <c r="G29" s="22"/>
      <c r="H29" s="22"/>
      <c r="I29" s="22"/>
      <c r="J29" s="22"/>
      <c r="K29" s="22"/>
      <c r="L29" s="22"/>
    </row>
    <row r="30" spans="1:12" x14ac:dyDescent="0.2">
      <c r="A30" s="21" t="s">
        <v>368</v>
      </c>
      <c r="B30" s="22"/>
      <c r="C30" s="22"/>
      <c r="D30" s="22"/>
      <c r="E30" s="22"/>
      <c r="F30" s="22"/>
      <c r="G30" s="22"/>
      <c r="H30" s="22"/>
      <c r="I30" s="22"/>
      <c r="J30" s="22"/>
      <c r="K30" s="22"/>
      <c r="L30" s="22"/>
    </row>
    <row r="31" spans="1:12" ht="15.75" customHeight="1" x14ac:dyDescent="0.2">
      <c r="A31" s="14"/>
      <c r="B31" s="14"/>
      <c r="C31" s="14"/>
      <c r="D31" s="14"/>
      <c r="E31" s="14"/>
      <c r="F31" s="14"/>
      <c r="G31" s="14"/>
      <c r="H31" s="14"/>
      <c r="I31" s="14"/>
      <c r="J31" s="14"/>
      <c r="K31" s="14"/>
      <c r="L31" s="14"/>
    </row>
    <row r="32" spans="1:12" ht="15.75" customHeight="1" x14ac:dyDescent="0.2">
      <c r="A32" s="14"/>
      <c r="B32" s="14"/>
      <c r="C32" s="14"/>
      <c r="D32" s="14"/>
      <c r="E32" s="14"/>
      <c r="F32" s="14"/>
      <c r="G32" s="14"/>
      <c r="H32" s="14"/>
      <c r="I32" s="14"/>
      <c r="J32" s="14"/>
      <c r="K32" s="14"/>
      <c r="L32" s="14"/>
    </row>
    <row r="33" spans="1:13" ht="14.25" customHeight="1" x14ac:dyDescent="0.2">
      <c r="A33" s="468" t="s">
        <v>13</v>
      </c>
      <c r="B33" s="468"/>
      <c r="C33" s="468"/>
      <c r="D33" s="468"/>
      <c r="E33" s="468"/>
      <c r="F33" s="468"/>
      <c r="G33" s="468"/>
      <c r="H33" s="468"/>
      <c r="I33" s="468"/>
      <c r="J33" s="468"/>
      <c r="K33" s="468"/>
      <c r="L33" s="468"/>
    </row>
    <row r="34" spans="1:13" x14ac:dyDescent="0.2">
      <c r="A34" s="468" t="s">
        <v>14</v>
      </c>
      <c r="B34" s="468"/>
      <c r="C34" s="468"/>
      <c r="D34" s="468"/>
      <c r="E34" s="468"/>
      <c r="F34" s="468"/>
      <c r="G34" s="468"/>
      <c r="H34" s="468"/>
      <c r="I34" s="468"/>
      <c r="J34" s="468"/>
      <c r="K34" s="468"/>
      <c r="L34" s="468"/>
    </row>
    <row r="35" spans="1:13" x14ac:dyDescent="0.2">
      <c r="A35" s="468" t="s">
        <v>20</v>
      </c>
      <c r="B35" s="468"/>
      <c r="C35" s="468"/>
      <c r="D35" s="468"/>
      <c r="E35" s="468"/>
      <c r="F35" s="468"/>
      <c r="G35" s="468"/>
      <c r="H35" s="468"/>
      <c r="I35" s="468"/>
      <c r="J35" s="468"/>
      <c r="K35" s="468"/>
      <c r="L35" s="468"/>
    </row>
    <row r="36" spans="1:13" x14ac:dyDescent="0.2">
      <c r="A36" s="14" t="s">
        <v>23</v>
      </c>
      <c r="B36" s="14"/>
      <c r="C36" s="14"/>
      <c r="D36" s="14"/>
      <c r="E36" s="14"/>
      <c r="F36" s="14"/>
      <c r="J36" s="461" t="s">
        <v>86</v>
      </c>
      <c r="K36" s="461"/>
      <c r="L36" s="461"/>
      <c r="M36" s="461"/>
    </row>
    <row r="37" spans="1:13" x14ac:dyDescent="0.2">
      <c r="A37" s="14"/>
    </row>
    <row r="38" spans="1:13" x14ac:dyDescent="0.2">
      <c r="A38" s="578"/>
      <c r="B38" s="578"/>
      <c r="C38" s="578"/>
      <c r="D38" s="578"/>
      <c r="E38" s="578"/>
      <c r="F38" s="578"/>
      <c r="G38" s="578"/>
      <c r="H38" s="578"/>
      <c r="I38" s="578"/>
      <c r="J38" s="578"/>
      <c r="K38" s="578"/>
      <c r="L38" s="578"/>
    </row>
  </sheetData>
  <mergeCells count="15">
    <mergeCell ref="A34:L34"/>
    <mergeCell ref="A35:L35"/>
    <mergeCell ref="J36:M36"/>
    <mergeCell ref="A38:L38"/>
    <mergeCell ref="I8:L8"/>
    <mergeCell ref="A9:A10"/>
    <mergeCell ref="B9:B10"/>
    <mergeCell ref="C9:G9"/>
    <mergeCell ref="H9:L9"/>
    <mergeCell ref="A33:L33"/>
    <mergeCell ref="L1:N1"/>
    <mergeCell ref="A2:L2"/>
    <mergeCell ref="A3:L3"/>
    <mergeCell ref="A5:L5"/>
    <mergeCell ref="F7:L7"/>
  </mergeCells>
  <printOptions horizontalCentered="1"/>
  <pageMargins left="0.70866141732283472" right="0.70866141732283472" top="0.23622047244094491" bottom="0" header="0.31496062992125984" footer="0.31496062992125984"/>
  <pageSetup paperSize="9" orientation="landscape" r:id="rId1"/>
  <rowBreaks count="1" manualBreakCount="1">
    <brk id="37" max="16383" man="1"/>
  </rowBreaks>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U24"/>
  <sheetViews>
    <sheetView view="pageBreakPreview" zoomScale="90" zoomScaleSheetLayoutView="90" workbookViewId="0">
      <selection activeCell="N14" sqref="N14:N17"/>
    </sheetView>
  </sheetViews>
  <sheetFormatPr defaultColWidth="9.140625" defaultRowHeight="12.75" x14ac:dyDescent="0.2"/>
  <cols>
    <col min="1" max="1" width="7.42578125" style="15" customWidth="1"/>
    <col min="2" max="2" width="17.140625" style="15" customWidth="1"/>
    <col min="3" max="3" width="8.7109375" style="15" customWidth="1"/>
    <col min="4" max="4" width="10.140625" style="15" customWidth="1"/>
    <col min="5" max="5" width="7.7109375" style="15" bestFit="1" customWidth="1"/>
    <col min="6" max="7" width="7.28515625" style="15" customWidth="1"/>
    <col min="8" max="8" width="8.140625" style="15" customWidth="1"/>
    <col min="9" max="9" width="9.28515625" style="15" customWidth="1"/>
    <col min="10" max="10" width="10.7109375" style="15" customWidth="1"/>
    <col min="11" max="11" width="7.7109375" style="15" bestFit="1" customWidth="1"/>
    <col min="12" max="12" width="8.7109375" style="15" customWidth="1"/>
    <col min="13" max="13" width="7.85546875" style="15" customWidth="1"/>
    <col min="14" max="14" width="7.7109375" style="15" bestFit="1" customWidth="1"/>
    <col min="15" max="15" width="13.7109375" style="15" customWidth="1"/>
    <col min="16" max="16" width="11.85546875" style="15" customWidth="1"/>
    <col min="17" max="17" width="11.7109375" style="15" customWidth="1"/>
    <col min="18" max="16384" width="9.140625" style="15"/>
  </cols>
  <sheetData>
    <row r="1" spans="1:21" customFormat="1" ht="15" x14ac:dyDescent="0.2">
      <c r="H1" s="36"/>
      <c r="I1" s="36"/>
      <c r="J1" s="36"/>
      <c r="K1" s="36"/>
      <c r="L1" s="36"/>
      <c r="M1" s="36"/>
      <c r="N1" s="36"/>
      <c r="O1" s="36"/>
      <c r="P1" s="575" t="s">
        <v>66</v>
      </c>
      <c r="Q1" s="575"/>
      <c r="S1" s="15"/>
      <c r="T1" s="43"/>
      <c r="U1" s="43"/>
    </row>
    <row r="2" spans="1:21" customFormat="1" ht="15" x14ac:dyDescent="0.2">
      <c r="A2" s="576" t="s">
        <v>0</v>
      </c>
      <c r="B2" s="576"/>
      <c r="C2" s="576"/>
      <c r="D2" s="576"/>
      <c r="E2" s="576"/>
      <c r="F2" s="576"/>
      <c r="G2" s="576"/>
      <c r="H2" s="576"/>
      <c r="I2" s="576"/>
      <c r="J2" s="576"/>
      <c r="K2" s="576"/>
      <c r="L2" s="576"/>
      <c r="M2" s="576"/>
      <c r="N2" s="576"/>
      <c r="O2" s="576"/>
      <c r="P2" s="576"/>
      <c r="Q2" s="576"/>
      <c r="R2" s="45"/>
      <c r="S2" s="45"/>
      <c r="T2" s="45"/>
      <c r="U2" s="45"/>
    </row>
    <row r="3" spans="1:21" customFormat="1" ht="20.25" x14ac:dyDescent="0.3">
      <c r="A3" s="512" t="s">
        <v>702</v>
      </c>
      <c r="B3" s="512"/>
      <c r="C3" s="512"/>
      <c r="D3" s="512"/>
      <c r="E3" s="512"/>
      <c r="F3" s="512"/>
      <c r="G3" s="512"/>
      <c r="H3" s="512"/>
      <c r="I3" s="512"/>
      <c r="J3" s="512"/>
      <c r="K3" s="512"/>
      <c r="L3" s="512"/>
      <c r="M3" s="512"/>
      <c r="N3" s="512"/>
      <c r="O3" s="512"/>
      <c r="P3" s="512"/>
      <c r="Q3" s="512"/>
      <c r="R3" s="44"/>
      <c r="S3" s="44"/>
      <c r="T3" s="44"/>
      <c r="U3" s="44"/>
    </row>
    <row r="4" spans="1:21" customFormat="1" ht="10.5" customHeight="1" x14ac:dyDescent="0.2"/>
    <row r="5" spans="1:21" x14ac:dyDescent="0.2">
      <c r="A5" s="25"/>
      <c r="B5" s="25"/>
      <c r="C5" s="25"/>
      <c r="D5" s="25"/>
      <c r="E5" s="24"/>
      <c r="F5" s="24"/>
      <c r="G5" s="24"/>
      <c r="H5" s="24"/>
      <c r="I5" s="24"/>
      <c r="J5" s="24"/>
      <c r="K5" s="24"/>
      <c r="L5" s="24"/>
      <c r="M5" s="24"/>
      <c r="N5" s="25"/>
      <c r="O5" s="25"/>
      <c r="P5" s="24"/>
      <c r="Q5" s="22"/>
    </row>
    <row r="6" spans="1:21" ht="18" customHeight="1" x14ac:dyDescent="0.25">
      <c r="A6" s="577" t="s">
        <v>849</v>
      </c>
      <c r="B6" s="577"/>
      <c r="C6" s="577"/>
      <c r="D6" s="577"/>
      <c r="E6" s="577"/>
      <c r="F6" s="577"/>
      <c r="G6" s="577"/>
      <c r="H6" s="577"/>
      <c r="I6" s="577"/>
      <c r="J6" s="577"/>
      <c r="K6" s="577"/>
      <c r="L6" s="577"/>
      <c r="M6" s="577"/>
      <c r="N6" s="577"/>
      <c r="O6" s="577"/>
      <c r="P6" s="577"/>
      <c r="Q6" s="577"/>
    </row>
    <row r="7" spans="1:21" ht="9.75" customHeight="1" x14ac:dyDescent="0.2"/>
    <row r="8" spans="1:21" ht="0.75" customHeight="1" x14ac:dyDescent="0.2"/>
    <row r="9" spans="1:21" x14ac:dyDescent="0.2">
      <c r="A9" s="461" t="s">
        <v>900</v>
      </c>
      <c r="B9" s="461"/>
      <c r="Q9" s="33" t="s">
        <v>25</v>
      </c>
      <c r="R9" s="19"/>
      <c r="S9" s="22"/>
    </row>
    <row r="10" spans="1:21" ht="15.75" x14ac:dyDescent="0.25">
      <c r="A10" s="13"/>
      <c r="N10" s="586" t="s">
        <v>782</v>
      </c>
      <c r="O10" s="586"/>
      <c r="P10" s="586"/>
      <c r="Q10" s="586"/>
    </row>
    <row r="11" spans="1:21" ht="28.5" customHeight="1" x14ac:dyDescent="0.2">
      <c r="A11" s="573" t="s">
        <v>2</v>
      </c>
      <c r="B11" s="573" t="s">
        <v>3</v>
      </c>
      <c r="C11" s="484" t="s">
        <v>760</v>
      </c>
      <c r="D11" s="484"/>
      <c r="E11" s="484"/>
      <c r="F11" s="484" t="s">
        <v>791</v>
      </c>
      <c r="G11" s="484"/>
      <c r="H11" s="484"/>
      <c r="I11" s="530" t="s">
        <v>373</v>
      </c>
      <c r="J11" s="531"/>
      <c r="K11" s="603"/>
      <c r="L11" s="530" t="s">
        <v>96</v>
      </c>
      <c r="M11" s="531"/>
      <c r="N11" s="603"/>
      <c r="O11" s="600" t="s">
        <v>790</v>
      </c>
      <c r="P11" s="601"/>
      <c r="Q11" s="602"/>
    </row>
    <row r="12" spans="1:21" ht="39.75" customHeight="1" x14ac:dyDescent="0.2">
      <c r="A12" s="574"/>
      <c r="B12" s="574"/>
      <c r="C12" s="5" t="s">
        <v>115</v>
      </c>
      <c r="D12" s="5" t="s">
        <v>666</v>
      </c>
      <c r="E12" s="39" t="s">
        <v>19</v>
      </c>
      <c r="F12" s="5" t="s">
        <v>115</v>
      </c>
      <c r="G12" s="5" t="s">
        <v>667</v>
      </c>
      <c r="H12" s="39" t="s">
        <v>19</v>
      </c>
      <c r="I12" s="5" t="s">
        <v>115</v>
      </c>
      <c r="J12" s="5" t="s">
        <v>667</v>
      </c>
      <c r="K12" s="39" t="s">
        <v>19</v>
      </c>
      <c r="L12" s="5" t="s">
        <v>115</v>
      </c>
      <c r="M12" s="5" t="s">
        <v>667</v>
      </c>
      <c r="N12" s="39" t="s">
        <v>19</v>
      </c>
      <c r="O12" s="5" t="s">
        <v>235</v>
      </c>
      <c r="P12" s="5" t="s">
        <v>668</v>
      </c>
      <c r="Q12" s="5" t="s">
        <v>116</v>
      </c>
    </row>
    <row r="13" spans="1:21" s="69" customFormat="1" x14ac:dyDescent="0.2">
      <c r="A13" s="66">
        <v>1</v>
      </c>
      <c r="B13" s="66">
        <v>2</v>
      </c>
      <c r="C13" s="66">
        <v>3</v>
      </c>
      <c r="D13" s="66">
        <v>4</v>
      </c>
      <c r="E13" s="66">
        <v>5</v>
      </c>
      <c r="F13" s="66">
        <v>6</v>
      </c>
      <c r="G13" s="66">
        <v>7</v>
      </c>
      <c r="H13" s="66">
        <v>8</v>
      </c>
      <c r="I13" s="66">
        <v>9</v>
      </c>
      <c r="J13" s="66">
        <v>10</v>
      </c>
      <c r="K13" s="66">
        <v>11</v>
      </c>
      <c r="L13" s="66">
        <v>12</v>
      </c>
      <c r="M13" s="66">
        <v>13</v>
      </c>
      <c r="N13" s="66">
        <v>14</v>
      </c>
      <c r="O13" s="66">
        <v>15</v>
      </c>
      <c r="P13" s="66">
        <v>16</v>
      </c>
      <c r="Q13" s="66">
        <v>17</v>
      </c>
    </row>
    <row r="14" spans="1:21" x14ac:dyDescent="0.2">
      <c r="A14" s="422">
        <v>1</v>
      </c>
      <c r="B14" s="19" t="s">
        <v>901</v>
      </c>
      <c r="C14" s="422">
        <v>68.989999999999995</v>
      </c>
      <c r="D14" s="422">
        <v>95.17</v>
      </c>
      <c r="E14" s="422">
        <f>SUM(C14:D14)</f>
        <v>164.16</v>
      </c>
      <c r="F14" s="422">
        <v>0</v>
      </c>
      <c r="G14" s="422">
        <v>0</v>
      </c>
      <c r="H14" s="422">
        <v>0</v>
      </c>
      <c r="I14" s="422">
        <v>68.989999999999995</v>
      </c>
      <c r="J14" s="422">
        <v>95.17</v>
      </c>
      <c r="K14" s="19">
        <f>I14+J14</f>
        <v>164.16</v>
      </c>
      <c r="L14" s="444">
        <v>64.34</v>
      </c>
      <c r="M14" s="422">
        <v>95.17</v>
      </c>
      <c r="N14" s="422">
        <f>SUM(L14:M14)</f>
        <v>159.51</v>
      </c>
      <c r="O14" s="422">
        <f>I14-L14</f>
        <v>4.6499999999999915</v>
      </c>
      <c r="P14" s="422">
        <f>J14-M14</f>
        <v>0</v>
      </c>
      <c r="Q14" s="422">
        <f>SUM(O14:P14)</f>
        <v>4.6499999999999915</v>
      </c>
    </row>
    <row r="15" spans="1:21" x14ac:dyDescent="0.2">
      <c r="A15" s="422">
        <v>2</v>
      </c>
      <c r="B15" s="19" t="s">
        <v>902</v>
      </c>
      <c r="C15" s="422">
        <v>51.17</v>
      </c>
      <c r="D15" s="422">
        <v>70.58</v>
      </c>
      <c r="E15" s="422">
        <f t="shared" ref="E15:E17" si="0">SUM(C15:D15)</f>
        <v>121.75</v>
      </c>
      <c r="F15" s="422">
        <v>0</v>
      </c>
      <c r="G15" s="422">
        <v>0</v>
      </c>
      <c r="H15" s="422">
        <v>0</v>
      </c>
      <c r="I15" s="422">
        <v>51.17</v>
      </c>
      <c r="J15" s="422">
        <v>70.58</v>
      </c>
      <c r="K15" s="19">
        <f t="shared" ref="K15:K16" si="1">I15+J15</f>
        <v>121.75</v>
      </c>
      <c r="L15" s="445">
        <v>47.24</v>
      </c>
      <c r="M15" s="422">
        <v>70.58</v>
      </c>
      <c r="N15" s="422">
        <f t="shared" ref="N15:N16" si="2">SUM(L15:M15)</f>
        <v>117.82</v>
      </c>
      <c r="O15" s="422">
        <f t="shared" ref="O15:P16" si="3">I15-L15</f>
        <v>3.9299999999999997</v>
      </c>
      <c r="P15" s="422">
        <f t="shared" si="3"/>
        <v>0</v>
      </c>
      <c r="Q15" s="422">
        <f t="shared" ref="Q15:Q16" si="4">SUM(O15:P15)</f>
        <v>3.9299999999999997</v>
      </c>
    </row>
    <row r="16" spans="1:21" x14ac:dyDescent="0.2">
      <c r="A16" s="422">
        <v>3</v>
      </c>
      <c r="B16" s="19" t="s">
        <v>903</v>
      </c>
      <c r="C16" s="422">
        <v>19.82</v>
      </c>
      <c r="D16" s="422">
        <v>27.33</v>
      </c>
      <c r="E16" s="422">
        <f t="shared" si="0"/>
        <v>47.15</v>
      </c>
      <c r="F16" s="422">
        <v>0</v>
      </c>
      <c r="G16" s="422">
        <v>0</v>
      </c>
      <c r="H16" s="422">
        <v>0</v>
      </c>
      <c r="I16" s="422">
        <v>19.82</v>
      </c>
      <c r="J16" s="422">
        <v>27.33</v>
      </c>
      <c r="K16" s="19">
        <f t="shared" si="1"/>
        <v>47.15</v>
      </c>
      <c r="L16" s="444">
        <v>17.260000000000002</v>
      </c>
      <c r="M16" s="422">
        <v>27.33</v>
      </c>
      <c r="N16" s="422">
        <f t="shared" si="2"/>
        <v>44.59</v>
      </c>
      <c r="O16" s="422">
        <f t="shared" si="3"/>
        <v>2.5599999999999987</v>
      </c>
      <c r="P16" s="422">
        <f t="shared" si="3"/>
        <v>0</v>
      </c>
      <c r="Q16" s="422">
        <f t="shared" si="4"/>
        <v>2.5599999999999987</v>
      </c>
    </row>
    <row r="17" spans="1:18" x14ac:dyDescent="0.2">
      <c r="A17" s="421"/>
      <c r="B17" s="421" t="s">
        <v>19</v>
      </c>
      <c r="C17" s="421">
        <v>139.97999999999999</v>
      </c>
      <c r="D17" s="421">
        <v>193.08</v>
      </c>
      <c r="E17" s="421">
        <f t="shared" si="0"/>
        <v>333.06</v>
      </c>
      <c r="F17" s="421">
        <v>0</v>
      </c>
      <c r="G17" s="421">
        <v>0</v>
      </c>
      <c r="H17" s="421">
        <v>0</v>
      </c>
      <c r="I17" s="437">
        <f>SUM(I14:I16)</f>
        <v>139.97999999999999</v>
      </c>
      <c r="J17" s="437">
        <f>SUM(J14:J16)</f>
        <v>193.07999999999998</v>
      </c>
      <c r="K17" s="437">
        <f>SUM(K14:K16)</f>
        <v>333.05999999999995</v>
      </c>
      <c r="L17" s="437">
        <f t="shared" ref="L17:N17" si="5">SUM(L14:L16)</f>
        <v>128.84</v>
      </c>
      <c r="M17" s="437">
        <f t="shared" si="5"/>
        <v>193.07999999999998</v>
      </c>
      <c r="N17" s="437">
        <f t="shared" si="5"/>
        <v>321.91999999999996</v>
      </c>
      <c r="O17" s="421">
        <f>SUM(O14:O16)</f>
        <v>11.13999999999999</v>
      </c>
      <c r="P17" s="421">
        <f>SUM(P14:P16)</f>
        <v>0</v>
      </c>
      <c r="Q17" s="421">
        <f>SUM(O17:P17)</f>
        <v>11.13999999999999</v>
      </c>
    </row>
    <row r="18" spans="1:18" x14ac:dyDescent="0.2">
      <c r="A18" s="11"/>
      <c r="B18" s="31"/>
      <c r="C18" s="31"/>
      <c r="D18" s="31"/>
      <c r="E18" s="31"/>
      <c r="F18" s="22"/>
      <c r="G18" s="22"/>
      <c r="H18" s="22"/>
      <c r="I18" s="22"/>
      <c r="J18" s="22"/>
      <c r="K18" s="22"/>
      <c r="L18" s="22"/>
      <c r="M18" s="22"/>
      <c r="N18" s="22"/>
      <c r="O18" s="22"/>
      <c r="P18" s="22"/>
      <c r="Q18" s="22"/>
    </row>
    <row r="19" spans="1:18" ht="14.25" customHeight="1" x14ac:dyDescent="0.2">
      <c r="A19" s="604" t="s">
        <v>669</v>
      </c>
      <c r="B19" s="604"/>
      <c r="C19" s="604"/>
      <c r="D19" s="604"/>
      <c r="E19" s="604"/>
      <c r="F19" s="604"/>
      <c r="G19" s="604"/>
      <c r="H19" s="604"/>
      <c r="I19" s="604"/>
      <c r="J19" s="604"/>
      <c r="K19" s="604"/>
      <c r="L19" s="604"/>
      <c r="M19" s="604"/>
      <c r="N19" s="604"/>
      <c r="O19" s="604"/>
      <c r="P19" s="604"/>
      <c r="Q19" s="604"/>
    </row>
    <row r="20" spans="1:18" ht="15.75" customHeight="1" x14ac:dyDescent="0.2">
      <c r="A20" s="35"/>
      <c r="B20" s="42"/>
      <c r="C20" s="42"/>
      <c r="D20" s="42"/>
      <c r="E20" s="42"/>
      <c r="F20" s="42"/>
      <c r="G20" s="42"/>
      <c r="H20" s="42"/>
      <c r="I20" s="42"/>
      <c r="J20" s="42"/>
      <c r="K20" s="42"/>
      <c r="L20" s="42"/>
      <c r="M20" s="42"/>
      <c r="N20" s="42"/>
      <c r="O20" s="42"/>
      <c r="P20" s="42"/>
      <c r="Q20" s="42"/>
    </row>
    <row r="21" spans="1:18" ht="15.75" customHeight="1" x14ac:dyDescent="0.2">
      <c r="A21" s="14" t="s">
        <v>12</v>
      </c>
      <c r="B21" s="14"/>
      <c r="C21" s="14"/>
      <c r="D21" s="14"/>
      <c r="E21" s="14"/>
      <c r="F21" s="14"/>
      <c r="G21" s="14"/>
      <c r="H21" s="14"/>
      <c r="I21" s="14"/>
      <c r="J21" s="14"/>
      <c r="K21" s="14"/>
      <c r="L21" s="14"/>
      <c r="M21" s="14"/>
      <c r="P21" s="468" t="s">
        <v>13</v>
      </c>
      <c r="Q21" s="468"/>
    </row>
    <row r="22" spans="1:18" ht="12.75" customHeight="1" x14ac:dyDescent="0.2">
      <c r="A22" s="468" t="s">
        <v>14</v>
      </c>
      <c r="B22" s="468"/>
      <c r="C22" s="468"/>
      <c r="D22" s="468"/>
      <c r="E22" s="468"/>
      <c r="F22" s="468"/>
      <c r="G22" s="468"/>
      <c r="H22" s="468"/>
      <c r="I22" s="468"/>
      <c r="J22" s="468"/>
      <c r="K22" s="468"/>
      <c r="L22" s="468"/>
      <c r="M22" s="468"/>
      <c r="N22" s="468"/>
      <c r="O22" s="468"/>
      <c r="P22" s="468"/>
      <c r="Q22" s="468"/>
    </row>
    <row r="23" spans="1:18" ht="12.75" customHeight="1" x14ac:dyDescent="0.2">
      <c r="A23" s="468" t="s">
        <v>20</v>
      </c>
      <c r="B23" s="468"/>
      <c r="C23" s="468"/>
      <c r="D23" s="468"/>
      <c r="E23" s="468"/>
      <c r="F23" s="468"/>
      <c r="G23" s="468"/>
      <c r="H23" s="468"/>
      <c r="I23" s="468"/>
      <c r="J23" s="468"/>
      <c r="K23" s="468"/>
      <c r="L23" s="468"/>
      <c r="M23" s="468"/>
      <c r="N23" s="468"/>
      <c r="O23" s="468"/>
      <c r="P23" s="468"/>
      <c r="Q23" s="468"/>
    </row>
    <row r="24" spans="1:18" x14ac:dyDescent="0.2">
      <c r="A24" s="14"/>
      <c r="B24" s="14"/>
      <c r="C24" s="14"/>
      <c r="D24" s="14"/>
      <c r="E24" s="14"/>
      <c r="F24" s="14"/>
      <c r="G24" s="14"/>
      <c r="H24" s="14"/>
      <c r="I24" s="14"/>
      <c r="J24" s="14"/>
      <c r="K24" s="14"/>
      <c r="L24" s="14"/>
      <c r="M24" s="14"/>
      <c r="O24" s="461" t="s">
        <v>86</v>
      </c>
      <c r="P24" s="461"/>
      <c r="Q24" s="461"/>
      <c r="R24" s="461"/>
    </row>
  </sheetData>
  <mergeCells count="18">
    <mergeCell ref="P1:Q1"/>
    <mergeCell ref="A2:Q2"/>
    <mergeCell ref="A3:Q3"/>
    <mergeCell ref="A23:Q23"/>
    <mergeCell ref="N10:Q10"/>
    <mergeCell ref="A6:Q6"/>
    <mergeCell ref="A11:A12"/>
    <mergeCell ref="B11:B12"/>
    <mergeCell ref="I11:K11"/>
    <mergeCell ref="A9:B9"/>
    <mergeCell ref="O24:R24"/>
    <mergeCell ref="O11:Q11"/>
    <mergeCell ref="L11:N11"/>
    <mergeCell ref="A22:Q22"/>
    <mergeCell ref="P21:Q21"/>
    <mergeCell ref="C11:E11"/>
    <mergeCell ref="F11:H11"/>
    <mergeCell ref="A19:Q19"/>
  </mergeCells>
  <phoneticPr fontId="0" type="noConversion"/>
  <printOptions horizontalCentered="1"/>
  <pageMargins left="0.70866141732283472" right="0.70866141732283472" top="0.23622047244094491" bottom="0" header="0.31496062992125984" footer="0.31496062992125984"/>
  <pageSetup paperSize="9" scale="82"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U23"/>
  <sheetViews>
    <sheetView view="pageBreakPreview" topLeftCell="A4" zoomScale="90" zoomScaleSheetLayoutView="90" workbookViewId="0">
      <selection activeCell="N13" sqref="N13:N16"/>
    </sheetView>
  </sheetViews>
  <sheetFormatPr defaultColWidth="9.140625" defaultRowHeight="12.75" x14ac:dyDescent="0.2"/>
  <cols>
    <col min="1" max="1" width="7.42578125" style="15" customWidth="1"/>
    <col min="2" max="2" width="17.140625" style="15" customWidth="1"/>
    <col min="3" max="3" width="8.7109375" style="15" customWidth="1"/>
    <col min="4" max="4" width="8.140625" style="15" customWidth="1"/>
    <col min="5" max="5" width="10" style="15" customWidth="1"/>
    <col min="6" max="7" width="7.28515625" style="15" customWidth="1"/>
    <col min="8" max="8" width="8.140625" style="15" customWidth="1"/>
    <col min="9" max="9" width="9.28515625" style="15" customWidth="1"/>
    <col min="10" max="10" width="10" style="15" customWidth="1"/>
    <col min="11" max="11" width="8.42578125" style="15" customWidth="1"/>
    <col min="12" max="12" width="8.7109375" style="15" customWidth="1"/>
    <col min="13" max="13" width="7.85546875" style="15" customWidth="1"/>
    <col min="14" max="14" width="7.140625" style="15" customWidth="1"/>
    <col min="15" max="15" width="13.7109375" style="15" customWidth="1"/>
    <col min="16" max="16" width="11.85546875" style="15" customWidth="1"/>
    <col min="17" max="17" width="9.7109375" style="15" customWidth="1"/>
    <col min="18" max="16384" width="9.140625" style="15"/>
  </cols>
  <sheetData>
    <row r="1" spans="1:21" customFormat="1" ht="15" x14ac:dyDescent="0.2">
      <c r="H1" s="36"/>
      <c r="I1" s="36"/>
      <c r="J1" s="36"/>
      <c r="K1" s="36"/>
      <c r="L1" s="36"/>
      <c r="M1" s="36"/>
      <c r="N1" s="36"/>
      <c r="O1" s="36"/>
      <c r="P1" s="575" t="s">
        <v>95</v>
      </c>
      <c r="Q1" s="575"/>
      <c r="R1" s="567"/>
      <c r="S1" s="15"/>
      <c r="T1" s="43"/>
      <c r="U1" s="43"/>
    </row>
    <row r="2" spans="1:21" customFormat="1" ht="15" x14ac:dyDescent="0.2">
      <c r="A2" s="576" t="s">
        <v>0</v>
      </c>
      <c r="B2" s="576"/>
      <c r="C2" s="576"/>
      <c r="D2" s="576"/>
      <c r="E2" s="576"/>
      <c r="F2" s="576"/>
      <c r="G2" s="576"/>
      <c r="H2" s="576"/>
      <c r="I2" s="576"/>
      <c r="J2" s="576"/>
      <c r="K2" s="576"/>
      <c r="L2" s="576"/>
      <c r="M2" s="576"/>
      <c r="N2" s="576"/>
      <c r="O2" s="576"/>
      <c r="P2" s="576"/>
      <c r="Q2" s="576"/>
      <c r="R2" s="567"/>
      <c r="S2" s="45"/>
      <c r="T2" s="45"/>
      <c r="U2" s="45"/>
    </row>
    <row r="3" spans="1:21" customFormat="1" ht="20.25" x14ac:dyDescent="0.3">
      <c r="A3" s="512" t="s">
        <v>702</v>
      </c>
      <c r="B3" s="512"/>
      <c r="C3" s="512"/>
      <c r="D3" s="512"/>
      <c r="E3" s="512"/>
      <c r="F3" s="512"/>
      <c r="G3" s="512"/>
      <c r="H3" s="512"/>
      <c r="I3" s="512"/>
      <c r="J3" s="512"/>
      <c r="K3" s="512"/>
      <c r="L3" s="512"/>
      <c r="M3" s="512"/>
      <c r="N3" s="512"/>
      <c r="O3" s="512"/>
      <c r="P3" s="512"/>
      <c r="Q3" s="512"/>
      <c r="R3" s="567"/>
      <c r="S3" s="44"/>
      <c r="T3" s="44"/>
      <c r="U3" s="44"/>
    </row>
    <row r="4" spans="1:21" customFormat="1" ht="10.5" customHeight="1" x14ac:dyDescent="0.2">
      <c r="R4" s="567"/>
    </row>
    <row r="5" spans="1:21" ht="9" customHeight="1" x14ac:dyDescent="0.2">
      <c r="A5" s="25"/>
      <c r="B5" s="25"/>
      <c r="C5" s="25"/>
      <c r="D5" s="25"/>
      <c r="E5" s="24"/>
      <c r="F5" s="24"/>
      <c r="G5" s="24"/>
      <c r="H5" s="24"/>
      <c r="I5" s="24"/>
      <c r="J5" s="24"/>
      <c r="K5" s="24"/>
      <c r="L5" s="24"/>
      <c r="M5" s="24"/>
      <c r="N5" s="25"/>
      <c r="O5" s="25"/>
      <c r="P5" s="24"/>
      <c r="Q5" s="22"/>
      <c r="R5" s="567"/>
    </row>
    <row r="6" spans="1:21" ht="18.600000000000001" customHeight="1" x14ac:dyDescent="0.25">
      <c r="B6" s="119"/>
      <c r="C6" s="119"/>
      <c r="D6" s="513" t="s">
        <v>848</v>
      </c>
      <c r="E6" s="513"/>
      <c r="F6" s="513"/>
      <c r="G6" s="513"/>
      <c r="H6" s="513"/>
      <c r="I6" s="513"/>
      <c r="J6" s="513"/>
      <c r="K6" s="513"/>
      <c r="L6" s="513"/>
      <c r="M6" s="513"/>
      <c r="N6" s="513"/>
      <c r="O6" s="513"/>
      <c r="R6" s="567"/>
    </row>
    <row r="7" spans="1:21" ht="5.45" customHeight="1" x14ac:dyDescent="0.2">
      <c r="R7" s="567"/>
    </row>
    <row r="8" spans="1:21" x14ac:dyDescent="0.2">
      <c r="A8" s="461" t="s">
        <v>900</v>
      </c>
      <c r="B8" s="461"/>
      <c r="Q8" s="33" t="s">
        <v>25</v>
      </c>
      <c r="R8" s="567"/>
    </row>
    <row r="9" spans="1:21" ht="15.75" x14ac:dyDescent="0.25">
      <c r="A9" s="13"/>
      <c r="N9" s="586" t="s">
        <v>782</v>
      </c>
      <c r="O9" s="586"/>
      <c r="P9" s="586"/>
      <c r="Q9" s="586"/>
      <c r="R9" s="567"/>
      <c r="S9" s="22"/>
    </row>
    <row r="10" spans="1:21" ht="37.15" customHeight="1" x14ac:dyDescent="0.2">
      <c r="A10" s="573" t="s">
        <v>2</v>
      </c>
      <c r="B10" s="573" t="s">
        <v>3</v>
      </c>
      <c r="C10" s="484" t="s">
        <v>761</v>
      </c>
      <c r="D10" s="484"/>
      <c r="E10" s="484"/>
      <c r="F10" s="484" t="s">
        <v>793</v>
      </c>
      <c r="G10" s="484"/>
      <c r="H10" s="484"/>
      <c r="I10" s="530" t="s">
        <v>373</v>
      </c>
      <c r="J10" s="531"/>
      <c r="K10" s="603"/>
      <c r="L10" s="530" t="s">
        <v>96</v>
      </c>
      <c r="M10" s="531"/>
      <c r="N10" s="603"/>
      <c r="O10" s="600" t="s">
        <v>792</v>
      </c>
      <c r="P10" s="601"/>
      <c r="Q10" s="602"/>
      <c r="R10" s="567"/>
    </row>
    <row r="11" spans="1:21" ht="39.75" customHeight="1" x14ac:dyDescent="0.2">
      <c r="A11" s="574"/>
      <c r="B11" s="574"/>
      <c r="C11" s="5" t="s">
        <v>115</v>
      </c>
      <c r="D11" s="5" t="s">
        <v>666</v>
      </c>
      <c r="E11" s="39" t="s">
        <v>19</v>
      </c>
      <c r="F11" s="5" t="s">
        <v>115</v>
      </c>
      <c r="G11" s="5" t="s">
        <v>667</v>
      </c>
      <c r="H11" s="39" t="s">
        <v>19</v>
      </c>
      <c r="I11" s="5" t="s">
        <v>115</v>
      </c>
      <c r="J11" s="5" t="s">
        <v>667</v>
      </c>
      <c r="K11" s="39" t="s">
        <v>19</v>
      </c>
      <c r="L11" s="5" t="s">
        <v>115</v>
      </c>
      <c r="M11" s="5" t="s">
        <v>667</v>
      </c>
      <c r="N11" s="39" t="s">
        <v>19</v>
      </c>
      <c r="O11" s="5" t="s">
        <v>235</v>
      </c>
      <c r="P11" s="5" t="s">
        <v>668</v>
      </c>
      <c r="Q11" s="5" t="s">
        <v>116</v>
      </c>
    </row>
    <row r="12" spans="1:21" s="69" customFormat="1" x14ac:dyDescent="0.2">
      <c r="A12" s="66">
        <v>1</v>
      </c>
      <c r="B12" s="66">
        <v>2</v>
      </c>
      <c r="C12" s="66">
        <v>3</v>
      </c>
      <c r="D12" s="66">
        <v>4</v>
      </c>
      <c r="E12" s="66">
        <v>5</v>
      </c>
      <c r="F12" s="66">
        <v>6</v>
      </c>
      <c r="G12" s="66">
        <v>7</v>
      </c>
      <c r="H12" s="66">
        <v>8</v>
      </c>
      <c r="I12" s="66">
        <v>9</v>
      </c>
      <c r="J12" s="66">
        <v>10</v>
      </c>
      <c r="K12" s="66">
        <v>11</v>
      </c>
      <c r="L12" s="66">
        <v>12</v>
      </c>
      <c r="M12" s="66">
        <v>13</v>
      </c>
      <c r="N12" s="66">
        <v>14</v>
      </c>
      <c r="O12" s="66">
        <v>15</v>
      </c>
      <c r="P12" s="66">
        <v>16</v>
      </c>
      <c r="Q12" s="66">
        <v>17</v>
      </c>
    </row>
    <row r="13" spans="1:21" x14ac:dyDescent="0.2">
      <c r="A13" s="422">
        <v>1</v>
      </c>
      <c r="B13" s="19" t="s">
        <v>901</v>
      </c>
      <c r="C13" s="422">
        <v>76.72</v>
      </c>
      <c r="D13" s="422">
        <v>71.64</v>
      </c>
      <c r="E13" s="422">
        <f>SUM(C13:D13)</f>
        <v>148.36000000000001</v>
      </c>
      <c r="F13" s="422">
        <v>0</v>
      </c>
      <c r="G13" s="422">
        <v>0</v>
      </c>
      <c r="H13" s="422">
        <v>0</v>
      </c>
      <c r="I13" s="422">
        <f>C13</f>
        <v>76.72</v>
      </c>
      <c r="J13" s="422">
        <v>71.64</v>
      </c>
      <c r="K13" s="422">
        <f>I13+J13</f>
        <v>148.36000000000001</v>
      </c>
      <c r="L13" s="445">
        <v>73.02</v>
      </c>
      <c r="M13" s="422">
        <v>71.64</v>
      </c>
      <c r="N13" s="422">
        <f>SUM(L13:M13)</f>
        <v>144.66</v>
      </c>
      <c r="O13" s="422">
        <f>I13-L13</f>
        <v>3.7000000000000028</v>
      </c>
      <c r="P13" s="422">
        <f>J13-M13</f>
        <v>0</v>
      </c>
      <c r="Q13" s="422">
        <f>SUM(O13:P13)</f>
        <v>3.7000000000000028</v>
      </c>
    </row>
    <row r="14" spans="1:21" x14ac:dyDescent="0.2">
      <c r="A14" s="422">
        <v>2</v>
      </c>
      <c r="B14" s="19" t="s">
        <v>902</v>
      </c>
      <c r="C14" s="422">
        <v>52.92</v>
      </c>
      <c r="D14" s="422">
        <v>49.69</v>
      </c>
      <c r="E14" s="422">
        <f t="shared" ref="E14:E16" si="0">SUM(C14:D14)</f>
        <v>102.61</v>
      </c>
      <c r="F14" s="422">
        <v>0</v>
      </c>
      <c r="G14" s="422">
        <v>0</v>
      </c>
      <c r="H14" s="422">
        <v>0</v>
      </c>
      <c r="I14" s="422">
        <f t="shared" ref="I14:I16" si="1">C14</f>
        <v>52.92</v>
      </c>
      <c r="J14" s="422">
        <v>49.69</v>
      </c>
      <c r="K14" s="422">
        <f t="shared" ref="K14:K15" si="2">I14+J14</f>
        <v>102.61</v>
      </c>
      <c r="L14" s="444">
        <v>50.3</v>
      </c>
      <c r="M14" s="422">
        <v>49.69</v>
      </c>
      <c r="N14" s="422">
        <f t="shared" ref="N14:N15" si="3">SUM(L14:M14)</f>
        <v>99.99</v>
      </c>
      <c r="O14" s="422">
        <f t="shared" ref="O14:Q16" si="4">I14-L14</f>
        <v>2.6200000000000045</v>
      </c>
      <c r="P14" s="422">
        <f t="shared" si="4"/>
        <v>0</v>
      </c>
      <c r="Q14" s="422">
        <f t="shared" ref="Q14:Q15" si="5">SUM(O14:P14)</f>
        <v>2.6200000000000045</v>
      </c>
    </row>
    <row r="15" spans="1:21" x14ac:dyDescent="0.2">
      <c r="A15" s="422">
        <v>3</v>
      </c>
      <c r="B15" s="19" t="s">
        <v>903</v>
      </c>
      <c r="C15" s="422">
        <v>16.579999999999998</v>
      </c>
      <c r="D15" s="422">
        <v>13.44</v>
      </c>
      <c r="E15" s="422">
        <f t="shared" si="0"/>
        <v>30.019999999999996</v>
      </c>
      <c r="F15" s="422">
        <v>0</v>
      </c>
      <c r="G15" s="422">
        <v>0</v>
      </c>
      <c r="H15" s="422">
        <v>0</v>
      </c>
      <c r="I15" s="422">
        <f t="shared" si="1"/>
        <v>16.579999999999998</v>
      </c>
      <c r="J15" s="422">
        <v>13.44</v>
      </c>
      <c r="K15" s="422">
        <f t="shared" si="2"/>
        <v>30.019999999999996</v>
      </c>
      <c r="L15" s="445">
        <v>15.57</v>
      </c>
      <c r="M15" s="422">
        <v>13.44</v>
      </c>
      <c r="N15" s="422">
        <f t="shared" si="3"/>
        <v>29.009999999999998</v>
      </c>
      <c r="O15" s="422">
        <f t="shared" si="4"/>
        <v>1.009999999999998</v>
      </c>
      <c r="P15" s="422">
        <f t="shared" si="4"/>
        <v>0</v>
      </c>
      <c r="Q15" s="422">
        <f t="shared" si="5"/>
        <v>1.009999999999998</v>
      </c>
    </row>
    <row r="16" spans="1:21" x14ac:dyDescent="0.2">
      <c r="A16" s="421"/>
      <c r="B16" s="421" t="s">
        <v>19</v>
      </c>
      <c r="C16" s="421">
        <f>C13+C14+C15</f>
        <v>146.21999999999997</v>
      </c>
      <c r="D16" s="421">
        <f>SUM(D13:D15)</f>
        <v>134.77000000000001</v>
      </c>
      <c r="E16" s="421">
        <f t="shared" si="0"/>
        <v>280.99</v>
      </c>
      <c r="F16" s="422">
        <v>0</v>
      </c>
      <c r="G16" s="422">
        <v>0</v>
      </c>
      <c r="H16" s="422">
        <v>0</v>
      </c>
      <c r="I16" s="421">
        <f t="shared" si="1"/>
        <v>146.21999999999997</v>
      </c>
      <c r="J16" s="437">
        <f>SUM(J13:J15)</f>
        <v>134.77000000000001</v>
      </c>
      <c r="K16" s="421">
        <f t="shared" ref="K16" si="6">SUM(I16:J16)</f>
        <v>280.99</v>
      </c>
      <c r="L16" s="379">
        <f>L13+L14+L15</f>
        <v>138.88999999999999</v>
      </c>
      <c r="M16" s="437">
        <f>SUM(M13:M15)</f>
        <v>134.77000000000001</v>
      </c>
      <c r="N16" s="437">
        <f>SUM(L16:M16)</f>
        <v>273.65999999999997</v>
      </c>
      <c r="O16" s="421">
        <f>I16-L16</f>
        <v>7.3299999999999841</v>
      </c>
      <c r="P16" s="421">
        <f t="shared" si="4"/>
        <v>0</v>
      </c>
      <c r="Q16" s="421">
        <f t="shared" si="4"/>
        <v>7.3300000000000409</v>
      </c>
    </row>
    <row r="17" spans="1:18" x14ac:dyDescent="0.2">
      <c r="A17" s="11"/>
      <c r="B17" s="31"/>
      <c r="C17" s="31"/>
      <c r="D17" s="31"/>
      <c r="E17" s="22"/>
      <c r="F17" s="22"/>
      <c r="G17" s="22"/>
      <c r="H17" s="22"/>
      <c r="I17" s="22"/>
      <c r="J17" s="22"/>
      <c r="K17" s="22"/>
      <c r="L17" s="22"/>
      <c r="M17" s="22"/>
      <c r="N17" s="22"/>
      <c r="O17" s="22"/>
      <c r="P17" s="22"/>
      <c r="Q17" s="22"/>
    </row>
    <row r="18" spans="1:18" ht="14.25" customHeight="1" x14ac:dyDescent="0.2">
      <c r="A18" s="604" t="s">
        <v>670</v>
      </c>
      <c r="B18" s="604"/>
      <c r="C18" s="604"/>
      <c r="D18" s="604"/>
      <c r="E18" s="604"/>
      <c r="F18" s="604"/>
      <c r="G18" s="604"/>
      <c r="H18" s="604"/>
      <c r="I18" s="604"/>
      <c r="J18" s="604"/>
      <c r="K18" s="604"/>
      <c r="L18" s="604"/>
      <c r="M18" s="604"/>
      <c r="N18" s="604"/>
      <c r="O18" s="604"/>
      <c r="P18" s="604"/>
      <c r="Q18" s="604"/>
    </row>
    <row r="19" spans="1:18" ht="15.75" customHeight="1" x14ac:dyDescent="0.2">
      <c r="A19" s="35"/>
      <c r="B19" s="42"/>
      <c r="C19" s="42"/>
      <c r="D19" s="42"/>
      <c r="E19" s="42"/>
      <c r="F19" s="42"/>
      <c r="G19" s="42"/>
      <c r="H19" s="42"/>
      <c r="I19" s="42"/>
      <c r="J19" s="42"/>
      <c r="K19" s="42"/>
      <c r="L19" s="42"/>
      <c r="M19" s="42"/>
      <c r="N19" s="42"/>
      <c r="O19" s="42"/>
      <c r="P19" s="42"/>
      <c r="Q19" s="42"/>
    </row>
    <row r="20" spans="1:18" ht="15.75" customHeight="1" x14ac:dyDescent="0.2">
      <c r="A20" s="14" t="s">
        <v>12</v>
      </c>
      <c r="B20" s="14"/>
      <c r="C20" s="14"/>
      <c r="D20" s="14"/>
      <c r="E20" s="14"/>
      <c r="F20" s="14"/>
      <c r="G20" s="14"/>
      <c r="H20" s="14"/>
      <c r="I20" s="14"/>
      <c r="J20" s="14"/>
      <c r="K20" s="14"/>
      <c r="L20" s="14"/>
      <c r="M20" s="14"/>
      <c r="P20" s="468" t="s">
        <v>13</v>
      </c>
      <c r="Q20" s="468"/>
    </row>
    <row r="21" spans="1:18" ht="12.75" customHeight="1" x14ac:dyDescent="0.2">
      <c r="A21" s="468" t="s">
        <v>14</v>
      </c>
      <c r="B21" s="468"/>
      <c r="C21" s="468"/>
      <c r="D21" s="468"/>
      <c r="E21" s="468"/>
      <c r="F21" s="468"/>
      <c r="G21" s="468"/>
      <c r="H21" s="468"/>
      <c r="I21" s="468"/>
      <c r="J21" s="468"/>
      <c r="K21" s="468"/>
      <c r="L21" s="468"/>
      <c r="M21" s="468"/>
      <c r="N21" s="468"/>
      <c r="O21" s="468"/>
      <c r="P21" s="468"/>
      <c r="Q21" s="468"/>
    </row>
    <row r="22" spans="1:18" ht="12.75" customHeight="1" x14ac:dyDescent="0.2">
      <c r="A22" s="468" t="s">
        <v>20</v>
      </c>
      <c r="B22" s="468"/>
      <c r="C22" s="468"/>
      <c r="D22" s="468"/>
      <c r="E22" s="468"/>
      <c r="F22" s="468"/>
      <c r="G22" s="468"/>
      <c r="H22" s="468"/>
      <c r="I22" s="468"/>
      <c r="J22" s="468"/>
      <c r="K22" s="468"/>
      <c r="L22" s="468"/>
      <c r="M22" s="468"/>
      <c r="N22" s="468"/>
      <c r="O22" s="468"/>
      <c r="P22" s="468"/>
      <c r="Q22" s="468"/>
    </row>
    <row r="23" spans="1:18" x14ac:dyDescent="0.2">
      <c r="A23" s="14"/>
      <c r="B23" s="14"/>
      <c r="C23" s="14"/>
      <c r="D23" s="14"/>
      <c r="E23" s="14"/>
      <c r="F23" s="14"/>
      <c r="G23" s="14"/>
      <c r="H23" s="14"/>
      <c r="I23" s="14"/>
      <c r="J23" s="14"/>
      <c r="K23" s="14"/>
      <c r="L23" s="14"/>
      <c r="M23" s="14"/>
      <c r="O23" s="520" t="s">
        <v>86</v>
      </c>
      <c r="P23" s="520"/>
      <c r="Q23" s="520"/>
      <c r="R23" s="36"/>
    </row>
  </sheetData>
  <mergeCells count="19">
    <mergeCell ref="R1:R10"/>
    <mergeCell ref="A22:Q22"/>
    <mergeCell ref="I10:K10"/>
    <mergeCell ref="L10:N10"/>
    <mergeCell ref="O10:Q10"/>
    <mergeCell ref="P20:Q20"/>
    <mergeCell ref="A21:Q21"/>
    <mergeCell ref="A8:B8"/>
    <mergeCell ref="A18:Q18"/>
    <mergeCell ref="A10:A11"/>
    <mergeCell ref="B10:B11"/>
    <mergeCell ref="C10:E10"/>
    <mergeCell ref="F10:H10"/>
    <mergeCell ref="O23:Q23"/>
    <mergeCell ref="P1:Q1"/>
    <mergeCell ref="A2:Q2"/>
    <mergeCell ref="A3:Q3"/>
    <mergeCell ref="N9:Q9"/>
    <mergeCell ref="D6:O6"/>
  </mergeCells>
  <phoneticPr fontId="0" type="noConversion"/>
  <printOptions horizontalCentered="1"/>
  <pageMargins left="0.70866141732283472" right="0.70866141732283472" top="0.23622047244094491" bottom="0" header="0.31496062992125984" footer="0.31496062992125984"/>
  <pageSetup paperSize="9" scale="83"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V25"/>
  <sheetViews>
    <sheetView view="pageBreakPreview" zoomScale="77" zoomScaleNormal="80" zoomScaleSheetLayoutView="77" workbookViewId="0">
      <selection activeCell="M14" sqref="M14:M17"/>
    </sheetView>
  </sheetViews>
  <sheetFormatPr defaultRowHeight="12.75" x14ac:dyDescent="0.2"/>
  <cols>
    <col min="2" max="2" width="15.28515625" bestFit="1" customWidth="1"/>
    <col min="3" max="3" width="14.7109375" customWidth="1"/>
    <col min="4" max="4" width="11.28515625" customWidth="1"/>
    <col min="5" max="5" width="12.42578125" customWidth="1"/>
    <col min="6" max="6" width="12" customWidth="1"/>
    <col min="7" max="7" width="13.140625" customWidth="1"/>
    <col min="20" max="20" width="10.42578125" customWidth="1"/>
    <col min="21" max="21" width="11.140625" customWidth="1"/>
    <col min="22" max="22" width="11.85546875" customWidth="1"/>
  </cols>
  <sheetData>
    <row r="1" spans="1:22" ht="15" x14ac:dyDescent="0.2">
      <c r="Q1" s="605" t="s">
        <v>67</v>
      </c>
      <c r="R1" s="605"/>
      <c r="S1" s="605"/>
      <c r="T1" s="605"/>
      <c r="U1" s="605"/>
      <c r="V1" s="605"/>
    </row>
    <row r="3" spans="1:22" ht="15" x14ac:dyDescent="0.2">
      <c r="A3" s="576" t="s">
        <v>0</v>
      </c>
      <c r="B3" s="576"/>
      <c r="C3" s="576"/>
      <c r="D3" s="576"/>
      <c r="E3" s="576"/>
      <c r="F3" s="576"/>
      <c r="G3" s="576"/>
      <c r="H3" s="576"/>
      <c r="I3" s="576"/>
      <c r="J3" s="576"/>
      <c r="K3" s="576"/>
      <c r="L3" s="576"/>
      <c r="M3" s="576"/>
      <c r="N3" s="576"/>
      <c r="O3" s="576"/>
      <c r="P3" s="576"/>
      <c r="Q3" s="576"/>
    </row>
    <row r="4" spans="1:22" ht="20.25" x14ac:dyDescent="0.3">
      <c r="A4" s="544" t="s">
        <v>702</v>
      </c>
      <c r="B4" s="544"/>
      <c r="C4" s="544"/>
      <c r="D4" s="544"/>
      <c r="E4" s="544"/>
      <c r="F4" s="544"/>
      <c r="G4" s="544"/>
      <c r="H4" s="544"/>
      <c r="I4" s="544"/>
      <c r="J4" s="544"/>
      <c r="K4" s="544"/>
      <c r="L4" s="544"/>
      <c r="M4" s="544"/>
      <c r="N4" s="544"/>
      <c r="O4" s="544"/>
      <c r="P4" s="544"/>
      <c r="Q4" s="44"/>
    </row>
    <row r="5" spans="1:22" ht="15.75" x14ac:dyDescent="0.25">
      <c r="A5" s="113" t="s">
        <v>905</v>
      </c>
      <c r="B5" s="113"/>
      <c r="C5" s="113"/>
      <c r="D5" s="113"/>
      <c r="E5" s="113"/>
      <c r="F5" s="113"/>
      <c r="G5" s="113"/>
      <c r="H5" s="113"/>
      <c r="I5" s="113"/>
      <c r="J5" s="113"/>
      <c r="K5" s="113"/>
      <c r="L5" s="113"/>
      <c r="M5" s="113"/>
      <c r="N5" s="113"/>
      <c r="O5" s="113"/>
      <c r="P5" s="113"/>
      <c r="Q5" s="113"/>
    </row>
    <row r="6" spans="1:22" x14ac:dyDescent="0.2">
      <c r="A6" s="36"/>
      <c r="B6" s="36"/>
      <c r="C6" s="166"/>
      <c r="D6" s="36"/>
      <c r="E6" s="36"/>
      <c r="F6" s="36"/>
      <c r="G6" s="36"/>
      <c r="H6" s="36"/>
      <c r="I6" s="36"/>
      <c r="J6" s="36"/>
      <c r="K6" s="36"/>
      <c r="L6" s="36"/>
      <c r="M6" s="36"/>
      <c r="N6" s="36"/>
      <c r="O6" s="36"/>
      <c r="P6" s="36"/>
      <c r="Q6" s="36"/>
      <c r="U6" s="36"/>
    </row>
    <row r="8" spans="1:22" ht="15.75" x14ac:dyDescent="0.25">
      <c r="A8" s="513" t="s">
        <v>850</v>
      </c>
      <c r="B8" s="513"/>
      <c r="C8" s="513"/>
      <c r="D8" s="513"/>
      <c r="E8" s="513"/>
      <c r="F8" s="513"/>
      <c r="G8" s="513"/>
      <c r="H8" s="513"/>
      <c r="I8" s="513"/>
      <c r="J8" s="513"/>
      <c r="K8" s="513"/>
      <c r="L8" s="513"/>
      <c r="M8" s="513"/>
      <c r="N8" s="513"/>
      <c r="O8" s="513"/>
      <c r="P8" s="513"/>
      <c r="Q8" s="513"/>
      <c r="R8" s="513"/>
      <c r="S8" s="513"/>
    </row>
    <row r="9" spans="1:22" ht="15.75" x14ac:dyDescent="0.25">
      <c r="A9" s="47"/>
      <c r="B9" s="40"/>
      <c r="C9" s="40"/>
      <c r="D9" s="40"/>
      <c r="E9" s="40"/>
      <c r="F9" s="40"/>
      <c r="G9" s="40"/>
      <c r="H9" s="40"/>
      <c r="I9" s="40"/>
      <c r="J9" s="40"/>
      <c r="K9" s="40"/>
      <c r="L9" s="40"/>
      <c r="M9" s="40"/>
      <c r="N9" s="40"/>
      <c r="O9" s="40"/>
      <c r="Q9" s="36"/>
      <c r="R9" s="36"/>
      <c r="S9" s="36"/>
      <c r="U9" s="609" t="s">
        <v>226</v>
      </c>
      <c r="V9" s="609"/>
    </row>
    <row r="10" spans="1:22" x14ac:dyDescent="0.2">
      <c r="P10" s="566" t="s">
        <v>782</v>
      </c>
      <c r="Q10" s="566"/>
      <c r="R10" s="566"/>
      <c r="S10" s="566"/>
      <c r="T10" s="566"/>
      <c r="U10" s="566"/>
      <c r="V10" s="566"/>
    </row>
    <row r="11" spans="1:22" ht="28.5" customHeight="1" x14ac:dyDescent="0.2">
      <c r="A11" s="610" t="s">
        <v>26</v>
      </c>
      <c r="B11" s="573" t="s">
        <v>206</v>
      </c>
      <c r="C11" s="573" t="s">
        <v>372</v>
      </c>
      <c r="D11" s="573" t="s">
        <v>476</v>
      </c>
      <c r="E11" s="521" t="s">
        <v>762</v>
      </c>
      <c r="F11" s="521"/>
      <c r="G11" s="521"/>
      <c r="H11" s="482" t="s">
        <v>793</v>
      </c>
      <c r="I11" s="522"/>
      <c r="J11" s="483"/>
      <c r="K11" s="530" t="s">
        <v>374</v>
      </c>
      <c r="L11" s="531"/>
      <c r="M11" s="603"/>
      <c r="N11" s="606" t="s">
        <v>158</v>
      </c>
      <c r="O11" s="607"/>
      <c r="P11" s="608"/>
      <c r="Q11" s="484" t="s">
        <v>794</v>
      </c>
      <c r="R11" s="484"/>
      <c r="S11" s="484"/>
      <c r="T11" s="573" t="s">
        <v>248</v>
      </c>
      <c r="U11" s="573" t="s">
        <v>427</v>
      </c>
      <c r="V11" s="573" t="s">
        <v>375</v>
      </c>
    </row>
    <row r="12" spans="1:22" ht="65.25" customHeight="1" x14ac:dyDescent="0.2">
      <c r="A12" s="611"/>
      <c r="B12" s="574"/>
      <c r="C12" s="574"/>
      <c r="D12" s="574"/>
      <c r="E12" s="5" t="s">
        <v>181</v>
      </c>
      <c r="F12" s="5" t="s">
        <v>207</v>
      </c>
      <c r="G12" s="5" t="s">
        <v>19</v>
      </c>
      <c r="H12" s="5" t="s">
        <v>181</v>
      </c>
      <c r="I12" s="5" t="s">
        <v>207</v>
      </c>
      <c r="J12" s="5" t="s">
        <v>19</v>
      </c>
      <c r="K12" s="5" t="s">
        <v>181</v>
      </c>
      <c r="L12" s="5" t="s">
        <v>207</v>
      </c>
      <c r="M12" s="5" t="s">
        <v>19</v>
      </c>
      <c r="N12" s="5" t="s">
        <v>181</v>
      </c>
      <c r="O12" s="5" t="s">
        <v>207</v>
      </c>
      <c r="P12" s="5" t="s">
        <v>19</v>
      </c>
      <c r="Q12" s="5" t="s">
        <v>236</v>
      </c>
      <c r="R12" s="5" t="s">
        <v>218</v>
      </c>
      <c r="S12" s="5" t="s">
        <v>219</v>
      </c>
      <c r="T12" s="574"/>
      <c r="U12" s="574"/>
      <c r="V12" s="574"/>
    </row>
    <row r="13" spans="1:22" x14ac:dyDescent="0.2">
      <c r="A13" s="165">
        <v>1</v>
      </c>
      <c r="B13" s="112">
        <v>2</v>
      </c>
      <c r="C13" s="8">
        <v>3</v>
      </c>
      <c r="D13" s="112">
        <v>4</v>
      </c>
      <c r="E13" s="112">
        <v>5</v>
      </c>
      <c r="F13" s="8">
        <v>6</v>
      </c>
      <c r="G13" s="112">
        <v>7</v>
      </c>
      <c r="H13" s="112">
        <v>8</v>
      </c>
      <c r="I13" s="8">
        <v>9</v>
      </c>
      <c r="J13" s="112">
        <v>10</v>
      </c>
      <c r="K13" s="112">
        <v>11</v>
      </c>
      <c r="L13" s="8">
        <v>12</v>
      </c>
      <c r="M13" s="112">
        <v>13</v>
      </c>
      <c r="N13" s="112">
        <v>14</v>
      </c>
      <c r="O13" s="8">
        <v>15</v>
      </c>
      <c r="P13" s="112">
        <v>16</v>
      </c>
      <c r="Q13" s="112">
        <v>17</v>
      </c>
      <c r="R13" s="8">
        <v>18</v>
      </c>
      <c r="S13" s="112">
        <v>19</v>
      </c>
      <c r="T13" s="112">
        <v>20</v>
      </c>
      <c r="U13" s="8">
        <v>21</v>
      </c>
      <c r="V13" s="112">
        <v>22</v>
      </c>
    </row>
    <row r="14" spans="1:22" x14ac:dyDescent="0.2">
      <c r="A14" s="356">
        <v>1</v>
      </c>
      <c r="B14" s="19" t="s">
        <v>901</v>
      </c>
      <c r="C14" s="8">
        <v>91</v>
      </c>
      <c r="D14" s="8">
        <v>91</v>
      </c>
      <c r="E14" s="377">
        <v>9.1</v>
      </c>
      <c r="F14" s="8">
        <v>0</v>
      </c>
      <c r="G14" s="377">
        <f>SUM(E14:F14)</f>
        <v>9.1</v>
      </c>
      <c r="H14" s="8">
        <v>0</v>
      </c>
      <c r="I14" s="8">
        <v>0</v>
      </c>
      <c r="J14" s="8">
        <v>0</v>
      </c>
      <c r="K14" s="377">
        <f>E14</f>
        <v>9.1</v>
      </c>
      <c r="L14" s="8">
        <v>0</v>
      </c>
      <c r="M14" s="377">
        <f>SUM(K14:L14)</f>
        <v>9.1</v>
      </c>
      <c r="N14" s="378">
        <v>9.1</v>
      </c>
      <c r="O14" s="356">
        <v>0</v>
      </c>
      <c r="P14" s="8">
        <f>SUM(N14:O14)</f>
        <v>9.1</v>
      </c>
      <c r="Q14" s="377">
        <f>K14-N14</f>
        <v>0</v>
      </c>
      <c r="R14" s="8">
        <v>0</v>
      </c>
      <c r="S14" s="377">
        <f>SUM(Q14:R14)</f>
        <v>0</v>
      </c>
      <c r="T14" s="356" t="s">
        <v>904</v>
      </c>
      <c r="U14" s="8">
        <v>91</v>
      </c>
      <c r="V14" s="8">
        <f>U14</f>
        <v>91</v>
      </c>
    </row>
    <row r="15" spans="1:22" x14ac:dyDescent="0.2">
      <c r="A15" s="356">
        <v>2</v>
      </c>
      <c r="B15" s="19" t="s">
        <v>902</v>
      </c>
      <c r="C15" s="8">
        <v>163</v>
      </c>
      <c r="D15" s="8">
        <v>163</v>
      </c>
      <c r="E15" s="377">
        <v>16.3</v>
      </c>
      <c r="F15" s="8">
        <v>0</v>
      </c>
      <c r="G15" s="377">
        <f t="shared" ref="G15:G17" si="0">SUM(E15:F15)</f>
        <v>16.3</v>
      </c>
      <c r="H15" s="8">
        <v>0</v>
      </c>
      <c r="I15" s="8">
        <v>0</v>
      </c>
      <c r="J15" s="8">
        <v>0</v>
      </c>
      <c r="K15" s="377">
        <f t="shared" ref="K15:K17" si="1">E15</f>
        <v>16.3</v>
      </c>
      <c r="L15" s="8">
        <v>0</v>
      </c>
      <c r="M15" s="377">
        <f t="shared" ref="M15:M17" si="2">SUM(K15:L15)</f>
        <v>16.3</v>
      </c>
      <c r="N15" s="377">
        <v>16.3</v>
      </c>
      <c r="O15" s="8">
        <v>0</v>
      </c>
      <c r="P15" s="8">
        <f t="shared" ref="P15:P16" si="3">SUM(N15:O15)</f>
        <v>16.3</v>
      </c>
      <c r="Q15" s="377">
        <f t="shared" ref="Q15:Q16" si="4">K15-N15</f>
        <v>0</v>
      </c>
      <c r="R15" s="8">
        <v>0</v>
      </c>
      <c r="S15" s="377">
        <f t="shared" ref="S15:S17" si="5">SUM(Q15:R15)</f>
        <v>0</v>
      </c>
      <c r="T15" s="356" t="s">
        <v>904</v>
      </c>
      <c r="U15" s="8">
        <v>163</v>
      </c>
      <c r="V15" s="8">
        <f t="shared" ref="V15:V17" si="6">U15</f>
        <v>163</v>
      </c>
    </row>
    <row r="16" spans="1:22" ht="13.5" customHeight="1" x14ac:dyDescent="0.2">
      <c r="A16" s="356">
        <v>3</v>
      </c>
      <c r="B16" s="19" t="s">
        <v>903</v>
      </c>
      <c r="C16" s="8">
        <v>44</v>
      </c>
      <c r="D16" s="8">
        <v>44</v>
      </c>
      <c r="E16" s="377">
        <v>4.4000000000000004</v>
      </c>
      <c r="F16" s="8">
        <v>0</v>
      </c>
      <c r="G16" s="377">
        <f t="shared" si="0"/>
        <v>4.4000000000000004</v>
      </c>
      <c r="H16" s="8">
        <v>0</v>
      </c>
      <c r="I16" s="8">
        <v>0</v>
      </c>
      <c r="J16" s="8">
        <v>0</v>
      </c>
      <c r="K16" s="377">
        <f t="shared" si="1"/>
        <v>4.4000000000000004</v>
      </c>
      <c r="L16" s="8">
        <v>0</v>
      </c>
      <c r="M16" s="377">
        <f t="shared" si="2"/>
        <v>4.4000000000000004</v>
      </c>
      <c r="N16" s="377">
        <v>4.4000000000000004</v>
      </c>
      <c r="O16" s="8">
        <v>0</v>
      </c>
      <c r="P16" s="8">
        <f t="shared" si="3"/>
        <v>4.4000000000000004</v>
      </c>
      <c r="Q16" s="377">
        <f t="shared" si="4"/>
        <v>0</v>
      </c>
      <c r="R16" s="8">
        <v>0</v>
      </c>
      <c r="S16" s="377">
        <f t="shared" si="5"/>
        <v>0</v>
      </c>
      <c r="T16" s="356" t="s">
        <v>904</v>
      </c>
      <c r="U16" s="8">
        <v>44</v>
      </c>
      <c r="V16" s="8">
        <f t="shared" si="6"/>
        <v>44</v>
      </c>
    </row>
    <row r="17" spans="1:22" x14ac:dyDescent="0.2">
      <c r="A17" s="30" t="s">
        <v>19</v>
      </c>
      <c r="B17" s="9"/>
      <c r="C17" s="357">
        <f>SUM(C14:C16)</f>
        <v>298</v>
      </c>
      <c r="D17" s="357">
        <f>SUM(D14:D16)</f>
        <v>298</v>
      </c>
      <c r="E17" s="379">
        <v>29.8</v>
      </c>
      <c r="F17" s="357">
        <v>0</v>
      </c>
      <c r="G17" s="379">
        <f t="shared" si="0"/>
        <v>29.8</v>
      </c>
      <c r="H17" s="357">
        <v>0</v>
      </c>
      <c r="I17" s="357">
        <v>0</v>
      </c>
      <c r="J17" s="357">
        <v>0</v>
      </c>
      <c r="K17" s="379">
        <f t="shared" si="1"/>
        <v>29.8</v>
      </c>
      <c r="L17" s="357">
        <v>0</v>
      </c>
      <c r="M17" s="379">
        <f t="shared" si="2"/>
        <v>29.8</v>
      </c>
      <c r="N17" s="379">
        <f>SUM(N14:N16)</f>
        <v>29.799999999999997</v>
      </c>
      <c r="O17" s="357">
        <v>0</v>
      </c>
      <c r="P17" s="357">
        <f>SUM(N17:O17)</f>
        <v>29.799999999999997</v>
      </c>
      <c r="Q17" s="379">
        <f>K17-N17</f>
        <v>0</v>
      </c>
      <c r="R17" s="357">
        <v>0</v>
      </c>
      <c r="S17" s="379">
        <f t="shared" si="5"/>
        <v>0</v>
      </c>
      <c r="T17" s="357"/>
      <c r="U17" s="357">
        <f>SUM(U14:U16)</f>
        <v>298</v>
      </c>
      <c r="V17" s="357">
        <f t="shared" si="6"/>
        <v>298</v>
      </c>
    </row>
    <row r="22" spans="1:22" x14ac:dyDescent="0.2">
      <c r="A22" s="14" t="s">
        <v>12</v>
      </c>
      <c r="B22" s="14"/>
      <c r="C22" s="14"/>
      <c r="D22" s="14"/>
      <c r="E22" s="14"/>
      <c r="F22" s="14"/>
      <c r="G22" s="14"/>
      <c r="H22" s="14"/>
      <c r="I22" s="14"/>
      <c r="J22" s="14"/>
      <c r="K22" s="14"/>
      <c r="L22" s="14"/>
      <c r="M22" s="14"/>
      <c r="N22" s="15"/>
      <c r="O22" s="15"/>
      <c r="P22" s="468" t="s">
        <v>13</v>
      </c>
      <c r="Q22" s="468"/>
      <c r="U22" s="14"/>
    </row>
    <row r="23" spans="1:22" x14ac:dyDescent="0.2">
      <c r="A23" s="468" t="s">
        <v>14</v>
      </c>
      <c r="B23" s="468"/>
      <c r="C23" s="468"/>
      <c r="D23" s="468"/>
      <c r="E23" s="468"/>
      <c r="F23" s="468"/>
      <c r="G23" s="468"/>
      <c r="H23" s="468"/>
      <c r="I23" s="468"/>
      <c r="J23" s="468"/>
      <c r="K23" s="468"/>
      <c r="L23" s="468"/>
      <c r="M23" s="468"/>
      <c r="N23" s="468"/>
      <c r="O23" s="468"/>
      <c r="P23" s="468"/>
      <c r="Q23" s="468"/>
    </row>
    <row r="24" spans="1:22" x14ac:dyDescent="0.2">
      <c r="A24" s="468" t="s">
        <v>20</v>
      </c>
      <c r="B24" s="468"/>
      <c r="C24" s="468"/>
      <c r="D24" s="468"/>
      <c r="E24" s="468"/>
      <c r="F24" s="468"/>
      <c r="G24" s="468"/>
      <c r="H24" s="468"/>
      <c r="I24" s="468"/>
      <c r="J24" s="468"/>
      <c r="K24" s="468"/>
      <c r="L24" s="468"/>
      <c r="M24" s="468"/>
      <c r="N24" s="468"/>
      <c r="O24" s="468"/>
      <c r="P24" s="468"/>
      <c r="Q24" s="468"/>
    </row>
    <row r="25" spans="1:22" x14ac:dyDescent="0.2">
      <c r="O25" s="520" t="s">
        <v>86</v>
      </c>
      <c r="P25" s="520"/>
      <c r="Q25" s="520"/>
    </row>
  </sheetData>
  <mergeCells count="22">
    <mergeCell ref="A8:S8"/>
    <mergeCell ref="A4:P4"/>
    <mergeCell ref="V11:V12"/>
    <mergeCell ref="U11:U12"/>
    <mergeCell ref="E11:G11"/>
    <mergeCell ref="A11:A12"/>
    <mergeCell ref="Q1:V1"/>
    <mergeCell ref="O25:Q25"/>
    <mergeCell ref="P22:Q22"/>
    <mergeCell ref="A23:Q23"/>
    <mergeCell ref="A24:Q24"/>
    <mergeCell ref="H11:J11"/>
    <mergeCell ref="Q11:S11"/>
    <mergeCell ref="A3:Q3"/>
    <mergeCell ref="T11:T12"/>
    <mergeCell ref="K11:M11"/>
    <mergeCell ref="D11:D12"/>
    <mergeCell ref="P10:V10"/>
    <mergeCell ref="C11:C12"/>
    <mergeCell ref="B11:B12"/>
    <mergeCell ref="N11:P11"/>
    <mergeCell ref="U9:V9"/>
  </mergeCells>
  <printOptions horizontalCentered="1"/>
  <pageMargins left="0.70866141732283472" right="0.70866141732283472" top="0.23622047244094491" bottom="0" header="0.31496062992125984" footer="0.31496062992125984"/>
  <pageSetup paperSize="9" scale="57"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V24"/>
  <sheetViews>
    <sheetView view="pageBreakPreview" zoomScale="70" zoomScaleNormal="80" zoomScaleSheetLayoutView="70" workbookViewId="0">
      <selection activeCell="S21" sqref="S21"/>
    </sheetView>
  </sheetViews>
  <sheetFormatPr defaultRowHeight="12.75" x14ac:dyDescent="0.2"/>
  <cols>
    <col min="2" max="2" width="11.5703125" customWidth="1"/>
    <col min="3" max="3" width="14.7109375" customWidth="1"/>
    <col min="4" max="4" width="11.140625" customWidth="1"/>
    <col min="5" max="5" width="12.42578125" customWidth="1"/>
    <col min="6" max="6" width="12" customWidth="1"/>
    <col min="7" max="7" width="13.140625" customWidth="1"/>
    <col min="20" max="20" width="10.42578125" customWidth="1"/>
    <col min="21" max="21" width="11.140625" customWidth="1"/>
    <col min="22" max="22" width="11.85546875" customWidth="1"/>
  </cols>
  <sheetData>
    <row r="1" spans="1:22" ht="15" x14ac:dyDescent="0.2">
      <c r="Q1" s="605" t="s">
        <v>208</v>
      </c>
      <c r="R1" s="605"/>
      <c r="S1" s="605"/>
      <c r="T1" s="605"/>
      <c r="U1" s="605"/>
      <c r="V1" s="605"/>
    </row>
    <row r="3" spans="1:22" ht="15" x14ac:dyDescent="0.2">
      <c r="A3" s="576" t="s">
        <v>0</v>
      </c>
      <c r="B3" s="576"/>
      <c r="C3" s="576"/>
      <c r="D3" s="576"/>
      <c r="E3" s="576"/>
      <c r="F3" s="576"/>
      <c r="G3" s="576"/>
      <c r="H3" s="576"/>
      <c r="I3" s="576"/>
      <c r="J3" s="576"/>
      <c r="K3" s="576"/>
      <c r="L3" s="576"/>
      <c r="M3" s="576"/>
      <c r="N3" s="576"/>
      <c r="O3" s="576"/>
      <c r="P3" s="576"/>
      <c r="Q3" s="576"/>
    </row>
    <row r="4" spans="1:22" ht="20.25" x14ac:dyDescent="0.3">
      <c r="A4" s="544" t="s">
        <v>702</v>
      </c>
      <c r="B4" s="544"/>
      <c r="C4" s="544"/>
      <c r="D4" s="544"/>
      <c r="E4" s="544"/>
      <c r="F4" s="544"/>
      <c r="G4" s="544"/>
      <c r="H4" s="544"/>
      <c r="I4" s="544"/>
      <c r="J4" s="544"/>
      <c r="K4" s="544"/>
      <c r="L4" s="544"/>
      <c r="M4" s="544"/>
      <c r="N4" s="544"/>
      <c r="O4" s="544"/>
      <c r="P4" s="544"/>
      <c r="Q4" s="44"/>
    </row>
    <row r="5" spans="1:22" ht="15.75" x14ac:dyDescent="0.25">
      <c r="A5" s="612" t="s">
        <v>905</v>
      </c>
      <c r="B5" s="612"/>
      <c r="C5" s="612"/>
      <c r="D5" s="612"/>
      <c r="E5" s="612"/>
      <c r="F5" s="612"/>
      <c r="G5" s="612"/>
      <c r="H5" s="612"/>
      <c r="I5" s="612"/>
      <c r="J5" s="612"/>
      <c r="K5" s="612"/>
      <c r="L5" s="612"/>
      <c r="M5" s="612"/>
      <c r="N5" s="612"/>
      <c r="O5" s="612"/>
      <c r="P5" s="612"/>
      <c r="Q5" s="612"/>
    </row>
    <row r="6" spans="1:22" x14ac:dyDescent="0.2">
      <c r="A6" s="36"/>
      <c r="B6" s="36"/>
      <c r="C6" s="166"/>
      <c r="D6" s="36"/>
      <c r="E6" s="36"/>
      <c r="F6" s="36"/>
      <c r="G6" s="36"/>
      <c r="H6" s="36"/>
      <c r="I6" s="36"/>
      <c r="J6" s="36"/>
      <c r="K6" s="36"/>
      <c r="L6" s="36"/>
      <c r="M6" s="36"/>
      <c r="N6" s="36"/>
      <c r="O6" s="36"/>
      <c r="P6" s="36"/>
      <c r="Q6" s="36"/>
      <c r="U6" s="36"/>
    </row>
    <row r="7" spans="1:22" ht="15.75" x14ac:dyDescent="0.25">
      <c r="A7" s="513" t="s">
        <v>851</v>
      </c>
      <c r="B7" s="513"/>
      <c r="C7" s="513"/>
      <c r="D7" s="513"/>
      <c r="E7" s="513"/>
      <c r="F7" s="513"/>
      <c r="G7" s="513"/>
      <c r="H7" s="513"/>
      <c r="I7" s="513"/>
      <c r="J7" s="513"/>
      <c r="K7" s="513"/>
      <c r="L7" s="513"/>
      <c r="M7" s="513"/>
      <c r="N7" s="513"/>
      <c r="O7" s="513"/>
      <c r="P7" s="513"/>
      <c r="Q7" s="513"/>
      <c r="R7" s="513"/>
      <c r="S7" s="513"/>
    </row>
    <row r="8" spans="1:22" ht="15.75" x14ac:dyDescent="0.25">
      <c r="A8" s="47"/>
      <c r="B8" s="40"/>
      <c r="C8" s="40"/>
      <c r="D8" s="40"/>
      <c r="E8" s="40"/>
      <c r="F8" s="40"/>
      <c r="G8" s="40"/>
      <c r="H8" s="40"/>
      <c r="I8" s="40"/>
      <c r="J8" s="40"/>
      <c r="K8" s="40"/>
      <c r="L8" s="40"/>
      <c r="M8" s="40"/>
      <c r="N8" s="40"/>
      <c r="O8" s="40"/>
      <c r="P8" s="609" t="s">
        <v>226</v>
      </c>
      <c r="Q8" s="609"/>
      <c r="R8" s="609"/>
      <c r="S8" s="609"/>
      <c r="T8" s="609"/>
      <c r="U8" s="609"/>
      <c r="V8" s="609"/>
    </row>
    <row r="9" spans="1:22" x14ac:dyDescent="0.2">
      <c r="P9" s="566" t="s">
        <v>782</v>
      </c>
      <c r="Q9" s="566"/>
      <c r="R9" s="566"/>
      <c r="S9" s="566"/>
      <c r="T9" s="566"/>
      <c r="U9" s="566"/>
      <c r="V9" s="566"/>
    </row>
    <row r="10" spans="1:22" ht="28.5" customHeight="1" x14ac:dyDescent="0.2">
      <c r="A10" s="610" t="s">
        <v>26</v>
      </c>
      <c r="B10" s="573" t="s">
        <v>206</v>
      </c>
      <c r="C10" s="573" t="s">
        <v>372</v>
      </c>
      <c r="D10" s="573" t="s">
        <v>477</v>
      </c>
      <c r="E10" s="521" t="s">
        <v>762</v>
      </c>
      <c r="F10" s="521"/>
      <c r="G10" s="521"/>
      <c r="H10" s="482" t="s">
        <v>793</v>
      </c>
      <c r="I10" s="522"/>
      <c r="J10" s="483"/>
      <c r="K10" s="530" t="s">
        <v>374</v>
      </c>
      <c r="L10" s="531"/>
      <c r="M10" s="603"/>
      <c r="N10" s="606" t="s">
        <v>158</v>
      </c>
      <c r="O10" s="607"/>
      <c r="P10" s="608"/>
      <c r="Q10" s="484" t="s">
        <v>794</v>
      </c>
      <c r="R10" s="484"/>
      <c r="S10" s="484"/>
      <c r="T10" s="573" t="s">
        <v>248</v>
      </c>
      <c r="U10" s="573" t="s">
        <v>427</v>
      </c>
      <c r="V10" s="573" t="s">
        <v>375</v>
      </c>
    </row>
    <row r="11" spans="1:22" ht="69" customHeight="1" x14ac:dyDescent="0.2">
      <c r="A11" s="611"/>
      <c r="B11" s="574"/>
      <c r="C11" s="574"/>
      <c r="D11" s="574"/>
      <c r="E11" s="5" t="s">
        <v>181</v>
      </c>
      <c r="F11" s="5" t="s">
        <v>207</v>
      </c>
      <c r="G11" s="5" t="s">
        <v>19</v>
      </c>
      <c r="H11" s="5" t="s">
        <v>181</v>
      </c>
      <c r="I11" s="5" t="s">
        <v>207</v>
      </c>
      <c r="J11" s="5" t="s">
        <v>19</v>
      </c>
      <c r="K11" s="5" t="s">
        <v>181</v>
      </c>
      <c r="L11" s="5" t="s">
        <v>207</v>
      </c>
      <c r="M11" s="5" t="s">
        <v>19</v>
      </c>
      <c r="N11" s="5" t="s">
        <v>181</v>
      </c>
      <c r="O11" s="5" t="s">
        <v>207</v>
      </c>
      <c r="P11" s="5" t="s">
        <v>19</v>
      </c>
      <c r="Q11" s="5" t="s">
        <v>236</v>
      </c>
      <c r="R11" s="5" t="s">
        <v>218</v>
      </c>
      <c r="S11" s="5" t="s">
        <v>219</v>
      </c>
      <c r="T11" s="574"/>
      <c r="U11" s="574"/>
      <c r="V11" s="574"/>
    </row>
    <row r="12" spans="1:22" x14ac:dyDescent="0.2">
      <c r="A12" s="165">
        <v>1</v>
      </c>
      <c r="B12" s="112">
        <v>2</v>
      </c>
      <c r="C12" s="8">
        <v>3</v>
      </c>
      <c r="D12" s="165">
        <v>4</v>
      </c>
      <c r="E12" s="112">
        <v>5</v>
      </c>
      <c r="F12" s="8">
        <v>6</v>
      </c>
      <c r="G12" s="165">
        <v>7</v>
      </c>
      <c r="H12" s="112">
        <v>8</v>
      </c>
      <c r="I12" s="8">
        <v>9</v>
      </c>
      <c r="J12" s="165">
        <v>10</v>
      </c>
      <c r="K12" s="112">
        <v>11</v>
      </c>
      <c r="L12" s="8">
        <v>12</v>
      </c>
      <c r="M12" s="165">
        <v>13</v>
      </c>
      <c r="N12" s="112">
        <v>14</v>
      </c>
      <c r="O12" s="8">
        <v>15</v>
      </c>
      <c r="P12" s="165">
        <v>16</v>
      </c>
      <c r="Q12" s="112">
        <v>17</v>
      </c>
      <c r="R12" s="8">
        <v>18</v>
      </c>
      <c r="S12" s="165">
        <v>19</v>
      </c>
      <c r="T12" s="112">
        <v>20</v>
      </c>
      <c r="U12" s="165">
        <v>21</v>
      </c>
      <c r="V12" s="112">
        <v>22</v>
      </c>
    </row>
    <row r="13" spans="1:22" x14ac:dyDescent="0.2">
      <c r="A13" s="356">
        <v>1</v>
      </c>
      <c r="B13" s="19" t="s">
        <v>901</v>
      </c>
      <c r="C13" s="8">
        <v>223</v>
      </c>
      <c r="D13" s="8">
        <v>223</v>
      </c>
      <c r="E13" s="8">
        <v>22.3</v>
      </c>
      <c r="F13" s="8">
        <v>0</v>
      </c>
      <c r="G13" s="8">
        <f>SUM(E13:F13)</f>
        <v>22.3</v>
      </c>
      <c r="H13" s="8">
        <v>0</v>
      </c>
      <c r="I13" s="8">
        <v>0</v>
      </c>
      <c r="J13" s="8">
        <v>0</v>
      </c>
      <c r="K13" s="8">
        <v>22.3</v>
      </c>
      <c r="L13" s="8">
        <v>0</v>
      </c>
      <c r="M13" s="8">
        <f>SUM(K13:L13)</f>
        <v>22.3</v>
      </c>
      <c r="N13" s="8">
        <v>22.3</v>
      </c>
      <c r="O13" s="8">
        <v>0</v>
      </c>
      <c r="P13" s="8">
        <f>SUM(N13:O13)</f>
        <v>22.3</v>
      </c>
      <c r="Q13" s="8">
        <f>K13-N13</f>
        <v>0</v>
      </c>
      <c r="R13" s="8">
        <v>0</v>
      </c>
      <c r="S13" s="8">
        <f>SUM(Q13:R13)</f>
        <v>0</v>
      </c>
      <c r="T13" s="356" t="s">
        <v>904</v>
      </c>
      <c r="U13" s="8">
        <v>223</v>
      </c>
      <c r="V13" s="8">
        <f>U13</f>
        <v>223</v>
      </c>
    </row>
    <row r="14" spans="1:22" x14ac:dyDescent="0.2">
      <c r="A14" s="356">
        <v>2</v>
      </c>
      <c r="B14" s="19" t="s">
        <v>902</v>
      </c>
      <c r="C14" s="8">
        <v>148</v>
      </c>
      <c r="D14" s="8">
        <v>148</v>
      </c>
      <c r="E14" s="8">
        <v>14.8</v>
      </c>
      <c r="F14" s="8">
        <v>0</v>
      </c>
      <c r="G14" s="8">
        <f>SUM(E14:F14)</f>
        <v>14.8</v>
      </c>
      <c r="H14" s="8">
        <v>0</v>
      </c>
      <c r="I14" s="8">
        <v>0</v>
      </c>
      <c r="J14" s="8">
        <v>0</v>
      </c>
      <c r="K14" s="8">
        <v>14.8</v>
      </c>
      <c r="L14" s="8">
        <v>0</v>
      </c>
      <c r="M14" s="8">
        <f>SUM(K14:L14)</f>
        <v>14.8</v>
      </c>
      <c r="N14" s="8">
        <v>14.8</v>
      </c>
      <c r="O14" s="8">
        <v>0</v>
      </c>
      <c r="P14" s="8">
        <f>SUM(N14:O14)</f>
        <v>14.8</v>
      </c>
      <c r="Q14" s="8">
        <f>K14-N14</f>
        <v>0</v>
      </c>
      <c r="R14" s="8">
        <v>0</v>
      </c>
      <c r="S14" s="8">
        <f>SUM(Q14:R14)</f>
        <v>0</v>
      </c>
      <c r="T14" s="356" t="s">
        <v>904</v>
      </c>
      <c r="U14" s="8">
        <v>148</v>
      </c>
      <c r="V14" s="8">
        <f>U14</f>
        <v>148</v>
      </c>
    </row>
    <row r="15" spans="1:22" ht="16.5" customHeight="1" x14ac:dyDescent="0.2">
      <c r="A15" s="356">
        <v>3</v>
      </c>
      <c r="B15" s="19" t="s">
        <v>903</v>
      </c>
      <c r="C15" s="8">
        <v>52</v>
      </c>
      <c r="D15" s="8">
        <v>52</v>
      </c>
      <c r="E15" s="8">
        <v>5.2</v>
      </c>
      <c r="F15" s="8">
        <v>0</v>
      </c>
      <c r="G15" s="8">
        <f>SUM(E15:F15)</f>
        <v>5.2</v>
      </c>
      <c r="H15" s="8">
        <v>0</v>
      </c>
      <c r="I15" s="8">
        <v>0</v>
      </c>
      <c r="J15" s="8">
        <v>0</v>
      </c>
      <c r="K15" s="8">
        <v>5.2</v>
      </c>
      <c r="L15" s="8">
        <v>0</v>
      </c>
      <c r="M15" s="8">
        <f>SUM(K15:L15)</f>
        <v>5.2</v>
      </c>
      <c r="N15" s="8">
        <v>5.2</v>
      </c>
      <c r="O15" s="8">
        <v>0</v>
      </c>
      <c r="P15" s="8">
        <f>SUM(N15:O15)</f>
        <v>5.2</v>
      </c>
      <c r="Q15" s="8">
        <f>K15-N15</f>
        <v>0</v>
      </c>
      <c r="R15" s="8">
        <v>0</v>
      </c>
      <c r="S15" s="8">
        <f>SUM(Q15:R15)</f>
        <v>0</v>
      </c>
      <c r="T15" s="356" t="s">
        <v>904</v>
      </c>
      <c r="U15" s="8">
        <v>52</v>
      </c>
      <c r="V15" s="8">
        <f>U15</f>
        <v>52</v>
      </c>
    </row>
    <row r="16" spans="1:22" x14ac:dyDescent="0.2">
      <c r="A16" s="30" t="s">
        <v>19</v>
      </c>
      <c r="B16" s="9"/>
      <c r="C16" s="357">
        <f>SUM(C13:C15)</f>
        <v>423</v>
      </c>
      <c r="D16" s="357">
        <f>SUM(D13:D15)</f>
        <v>423</v>
      </c>
      <c r="E16" s="357">
        <f>SUM(E13:E15)</f>
        <v>42.300000000000004</v>
      </c>
      <c r="F16" s="357">
        <v>0</v>
      </c>
      <c r="G16" s="357">
        <f>SUM(E16:F16)</f>
        <v>42.300000000000004</v>
      </c>
      <c r="H16" s="357">
        <v>0</v>
      </c>
      <c r="I16" s="357">
        <v>0</v>
      </c>
      <c r="J16" s="357">
        <v>0</v>
      </c>
      <c r="K16" s="357">
        <f>SUM(K13:K15)</f>
        <v>42.300000000000004</v>
      </c>
      <c r="L16" s="357">
        <v>0</v>
      </c>
      <c r="M16" s="357">
        <f>SUM(K16:L16)</f>
        <v>42.300000000000004</v>
      </c>
      <c r="N16" s="357">
        <f>SUM(N13:N15)</f>
        <v>42.300000000000004</v>
      </c>
      <c r="O16" s="357">
        <v>0</v>
      </c>
      <c r="P16" s="357">
        <f>SUM(N16:O16)</f>
        <v>42.300000000000004</v>
      </c>
      <c r="Q16" s="357">
        <f>K16-N16</f>
        <v>0</v>
      </c>
      <c r="R16" s="357">
        <v>0</v>
      </c>
      <c r="S16" s="357">
        <f>SUM(Q16:R16)</f>
        <v>0</v>
      </c>
      <c r="T16" s="357"/>
      <c r="U16" s="357">
        <f>SUM(U13:U15)</f>
        <v>423</v>
      </c>
      <c r="V16" s="357">
        <f>U16</f>
        <v>423</v>
      </c>
    </row>
    <row r="21" spans="1:21" x14ac:dyDescent="0.2">
      <c r="A21" s="14" t="s">
        <v>12</v>
      </c>
      <c r="B21" s="14"/>
      <c r="C21" s="14"/>
      <c r="D21" s="14"/>
      <c r="E21" s="14"/>
      <c r="F21" s="14"/>
      <c r="G21" s="14"/>
      <c r="H21" s="14"/>
      <c r="I21" s="14"/>
      <c r="J21" s="14"/>
      <c r="K21" s="14"/>
      <c r="L21" s="14"/>
      <c r="M21" s="14"/>
      <c r="N21" s="15"/>
      <c r="O21" s="15"/>
      <c r="P21" s="468" t="s">
        <v>13</v>
      </c>
      <c r="Q21" s="468"/>
      <c r="U21" s="14"/>
    </row>
    <row r="22" spans="1:21" x14ac:dyDescent="0.2">
      <c r="A22" s="468" t="s">
        <v>14</v>
      </c>
      <c r="B22" s="468"/>
      <c r="C22" s="468"/>
      <c r="D22" s="468"/>
      <c r="E22" s="468"/>
      <c r="F22" s="468"/>
      <c r="G22" s="468"/>
      <c r="H22" s="468"/>
      <c r="I22" s="468"/>
      <c r="J22" s="468"/>
      <c r="K22" s="468"/>
      <c r="L22" s="468"/>
      <c r="M22" s="468"/>
      <c r="N22" s="468"/>
      <c r="O22" s="468"/>
      <c r="P22" s="468"/>
      <c r="Q22" s="468"/>
    </row>
    <row r="23" spans="1:21" x14ac:dyDescent="0.2">
      <c r="A23" s="468" t="s">
        <v>20</v>
      </c>
      <c r="B23" s="468"/>
      <c r="C23" s="468"/>
      <c r="D23" s="468"/>
      <c r="E23" s="468"/>
      <c r="F23" s="468"/>
      <c r="G23" s="468"/>
      <c r="H23" s="468"/>
      <c r="I23" s="468"/>
      <c r="J23" s="468"/>
      <c r="K23" s="468"/>
      <c r="L23" s="468"/>
      <c r="M23" s="468"/>
      <c r="N23" s="468"/>
      <c r="O23" s="468"/>
      <c r="P23" s="468"/>
      <c r="Q23" s="468"/>
    </row>
    <row r="24" spans="1:21" x14ac:dyDescent="0.2">
      <c r="O24" s="520" t="s">
        <v>86</v>
      </c>
      <c r="P24" s="520"/>
      <c r="Q24" s="520"/>
    </row>
  </sheetData>
  <mergeCells count="23">
    <mergeCell ref="P8:V8"/>
    <mergeCell ref="Q1:V1"/>
    <mergeCell ref="K10:M10"/>
    <mergeCell ref="N10:P10"/>
    <mergeCell ref="Q10:S10"/>
    <mergeCell ref="A3:Q3"/>
    <mergeCell ref="A4:P4"/>
    <mergeCell ref="A5:Q5"/>
    <mergeCell ref="A7:S7"/>
    <mergeCell ref="P9:V9"/>
    <mergeCell ref="V10:V11"/>
    <mergeCell ref="O24:Q24"/>
    <mergeCell ref="U10:U11"/>
    <mergeCell ref="T10:T11"/>
    <mergeCell ref="A10:A11"/>
    <mergeCell ref="B10:B11"/>
    <mergeCell ref="C10:C11"/>
    <mergeCell ref="P21:Q21"/>
    <mergeCell ref="A22:Q22"/>
    <mergeCell ref="A23:Q23"/>
    <mergeCell ref="D10:D11"/>
    <mergeCell ref="E10:G10"/>
    <mergeCell ref="H10:J10"/>
  </mergeCells>
  <printOptions horizontalCentered="1"/>
  <pageMargins left="0.70866141732283472" right="0.70866141732283472" top="0.23622047244094491" bottom="0" header="0.31496062992125984" footer="0.31496062992125984"/>
  <pageSetup paperSize="9" scale="58"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V21"/>
  <sheetViews>
    <sheetView view="pageBreakPreview" zoomScaleSheetLayoutView="100" workbookViewId="0">
      <selection activeCell="H16" sqref="H16"/>
    </sheetView>
  </sheetViews>
  <sheetFormatPr defaultColWidth="9.140625" defaultRowHeight="12.75" x14ac:dyDescent="0.2"/>
  <cols>
    <col min="1" max="1" width="9.140625" style="15"/>
    <col min="2" max="2" width="17.140625" style="15" customWidth="1"/>
    <col min="3" max="3" width="16.5703125" style="15" customWidth="1"/>
    <col min="4" max="4" width="15.85546875" style="15" customWidth="1"/>
    <col min="5" max="5" width="18.85546875" style="15" customWidth="1"/>
    <col min="6" max="6" width="19" style="15" customWidth="1"/>
    <col min="7" max="7" width="22.5703125" style="15" customWidth="1"/>
    <col min="8" max="8" width="16.7109375" style="15" customWidth="1"/>
    <col min="9" max="9" width="30.140625" style="15" customWidth="1"/>
    <col min="10" max="16384" width="9.140625" style="15"/>
  </cols>
  <sheetData>
    <row r="1" spans="1:22" customFormat="1" ht="15" x14ac:dyDescent="0.2">
      <c r="I1" s="41" t="s">
        <v>68</v>
      </c>
      <c r="J1" s="43"/>
    </row>
    <row r="2" spans="1:22" customFormat="1" ht="15" x14ac:dyDescent="0.2">
      <c r="D2" s="45" t="s">
        <v>0</v>
      </c>
      <c r="E2" s="45"/>
      <c r="F2" s="45"/>
      <c r="G2" s="45"/>
      <c r="H2" s="45"/>
      <c r="I2" s="45"/>
      <c r="J2" s="45"/>
    </row>
    <row r="3" spans="1:22" customFormat="1" ht="20.25" customHeight="1" x14ac:dyDescent="0.3">
      <c r="B3" s="168"/>
      <c r="C3" s="613" t="s">
        <v>702</v>
      </c>
      <c r="D3" s="613"/>
      <c r="E3" s="613"/>
      <c r="F3" s="613"/>
      <c r="G3" s="133"/>
      <c r="H3" s="133"/>
      <c r="I3" s="133"/>
      <c r="J3" s="44"/>
    </row>
    <row r="4" spans="1:22" customFormat="1" ht="10.5" customHeight="1" x14ac:dyDescent="0.2"/>
    <row r="5" spans="1:22" ht="30.75" customHeight="1" x14ac:dyDescent="0.2">
      <c r="A5" s="614" t="s">
        <v>763</v>
      </c>
      <c r="B5" s="614"/>
      <c r="C5" s="614"/>
      <c r="D5" s="614"/>
      <c r="E5" s="614"/>
      <c r="F5" s="614"/>
      <c r="G5" s="614"/>
      <c r="H5" s="614"/>
      <c r="I5" s="614"/>
    </row>
    <row r="7" spans="1:22" ht="0.75" customHeight="1" x14ac:dyDescent="0.2"/>
    <row r="8" spans="1:22" ht="15.75" x14ac:dyDescent="0.25">
      <c r="A8" s="113" t="s">
        <v>905</v>
      </c>
      <c r="I8" s="33" t="s">
        <v>25</v>
      </c>
    </row>
    <row r="9" spans="1:22" x14ac:dyDescent="0.2">
      <c r="D9" s="566" t="s">
        <v>782</v>
      </c>
      <c r="E9" s="566"/>
      <c r="F9" s="566"/>
      <c r="G9" s="566"/>
      <c r="H9" s="566"/>
      <c r="I9" s="566"/>
      <c r="U9" s="19"/>
      <c r="V9" s="22"/>
    </row>
    <row r="10" spans="1:22" ht="44.25" customHeight="1" x14ac:dyDescent="0.2">
      <c r="A10" s="5" t="s">
        <v>2</v>
      </c>
      <c r="B10" s="5" t="s">
        <v>3</v>
      </c>
      <c r="C10" s="2" t="s">
        <v>762</v>
      </c>
      <c r="D10" s="2" t="s">
        <v>797</v>
      </c>
      <c r="E10" s="2" t="s">
        <v>117</v>
      </c>
      <c r="F10" s="5" t="s">
        <v>229</v>
      </c>
      <c r="G10" s="2" t="s">
        <v>865</v>
      </c>
      <c r="H10" s="2" t="s">
        <v>158</v>
      </c>
      <c r="I10" s="34" t="s">
        <v>795</v>
      </c>
    </row>
    <row r="11" spans="1:22" s="120" customFormat="1" ht="15.75" customHeight="1" x14ac:dyDescent="0.2">
      <c r="A11" s="67">
        <v>1</v>
      </c>
      <c r="B11" s="66">
        <v>2</v>
      </c>
      <c r="C11" s="67">
        <v>3</v>
      </c>
      <c r="D11" s="66">
        <v>4</v>
      </c>
      <c r="E11" s="67">
        <v>5</v>
      </c>
      <c r="F11" s="66">
        <v>6</v>
      </c>
      <c r="G11" s="67">
        <v>7</v>
      </c>
      <c r="H11" s="66">
        <v>8</v>
      </c>
      <c r="I11" s="67">
        <v>9</v>
      </c>
    </row>
    <row r="12" spans="1:22" ht="15" customHeight="1" x14ac:dyDescent="0.2">
      <c r="A12" s="18">
        <v>1</v>
      </c>
      <c r="B12" s="19" t="s">
        <v>901</v>
      </c>
      <c r="C12" s="426">
        <v>2.38</v>
      </c>
      <c r="D12" s="426">
        <v>0</v>
      </c>
      <c r="E12" s="426">
        <v>2.38</v>
      </c>
      <c r="F12" s="426" t="s">
        <v>906</v>
      </c>
      <c r="G12" s="426">
        <v>7.4999999999999997E-3</v>
      </c>
      <c r="H12" s="426">
        <v>2.36</v>
      </c>
      <c r="I12" s="426">
        <f>E12-H12</f>
        <v>2.0000000000000018E-2</v>
      </c>
    </row>
    <row r="13" spans="1:22" x14ac:dyDescent="0.2">
      <c r="A13" s="18">
        <v>2</v>
      </c>
      <c r="B13" s="19" t="s">
        <v>902</v>
      </c>
      <c r="C13" s="426">
        <v>1.71</v>
      </c>
      <c r="D13" s="426">
        <v>0</v>
      </c>
      <c r="E13" s="426">
        <v>1.71</v>
      </c>
      <c r="F13" s="426" t="s">
        <v>906</v>
      </c>
      <c r="G13" s="426">
        <v>7.4999999999999997E-3</v>
      </c>
      <c r="H13" s="426">
        <v>1.71</v>
      </c>
      <c r="I13" s="378">
        <f t="shared" ref="I13:I14" si="0">E13-H13</f>
        <v>0</v>
      </c>
    </row>
    <row r="14" spans="1:22" ht="12" customHeight="1" x14ac:dyDescent="0.2">
      <c r="A14" s="18">
        <v>3</v>
      </c>
      <c r="B14" s="19" t="s">
        <v>903</v>
      </c>
      <c r="C14" s="426">
        <v>0.63</v>
      </c>
      <c r="D14" s="426">
        <v>0</v>
      </c>
      <c r="E14" s="426">
        <v>0.63</v>
      </c>
      <c r="F14" s="426" t="s">
        <v>906</v>
      </c>
      <c r="G14" s="426">
        <v>7.4999999999999997E-3</v>
      </c>
      <c r="H14" s="426">
        <v>0.63</v>
      </c>
      <c r="I14" s="426">
        <f t="shared" si="0"/>
        <v>0</v>
      </c>
    </row>
    <row r="15" spans="1:22" x14ac:dyDescent="0.2">
      <c r="A15" s="18"/>
      <c r="B15" s="30" t="s">
        <v>93</v>
      </c>
      <c r="C15" s="425">
        <f>C12+C13+C14</f>
        <v>4.72</v>
      </c>
      <c r="D15" s="425">
        <v>0</v>
      </c>
      <c r="E15" s="425">
        <f>SUM(E12:E14)</f>
        <v>4.72</v>
      </c>
      <c r="F15" s="425" t="s">
        <v>906</v>
      </c>
      <c r="G15" s="425">
        <v>7.4999999999999997E-3</v>
      </c>
      <c r="H15" s="425">
        <f>H12+H13+H14</f>
        <v>4.7</v>
      </c>
      <c r="I15" s="425">
        <f>E15-H15</f>
        <v>1.9999999999999574E-2</v>
      </c>
    </row>
    <row r="16" spans="1:22" x14ac:dyDescent="0.2">
      <c r="E16" s="31"/>
      <c r="F16" s="31"/>
      <c r="G16" s="31"/>
      <c r="H16" s="22"/>
      <c r="I16" s="22"/>
    </row>
    <row r="17" spans="1:12" x14ac:dyDescent="0.2">
      <c r="E17" s="11"/>
      <c r="F17" s="11"/>
      <c r="G17" s="11"/>
      <c r="H17" s="31"/>
      <c r="I17" s="22"/>
    </row>
    <row r="18" spans="1:12" x14ac:dyDescent="0.2">
      <c r="A18" s="36" t="s">
        <v>12</v>
      </c>
      <c r="E18" s="36"/>
      <c r="F18" s="36"/>
      <c r="G18" s="36"/>
      <c r="I18" s="462" t="s">
        <v>13</v>
      </c>
      <c r="J18" s="462"/>
    </row>
    <row r="19" spans="1:12" x14ac:dyDescent="0.2">
      <c r="E19" s="468" t="s">
        <v>14</v>
      </c>
      <c r="F19" s="468"/>
      <c r="G19" s="468"/>
      <c r="H19" s="468"/>
      <c r="I19" s="468"/>
    </row>
    <row r="20" spans="1:12" x14ac:dyDescent="0.2">
      <c r="E20" s="468" t="s">
        <v>20</v>
      </c>
      <c r="F20" s="468"/>
      <c r="G20" s="468"/>
      <c r="H20" s="468"/>
      <c r="I20" s="468"/>
    </row>
    <row r="21" spans="1:12" x14ac:dyDescent="0.2">
      <c r="I21" s="461" t="s">
        <v>86</v>
      </c>
      <c r="J21" s="461"/>
      <c r="K21" s="461"/>
      <c r="L21" s="461"/>
    </row>
  </sheetData>
  <mergeCells count="7">
    <mergeCell ref="C3:F3"/>
    <mergeCell ref="I21:L21"/>
    <mergeCell ref="D9:I9"/>
    <mergeCell ref="E19:I19"/>
    <mergeCell ref="E20:I20"/>
    <mergeCell ref="A5:I5"/>
    <mergeCell ref="I18:J18"/>
  </mergeCells>
  <phoneticPr fontId="0" type="noConversion"/>
  <printOptions horizontalCentered="1"/>
  <pageMargins left="0.70866141732283472" right="0.70866141732283472" top="0.23622047244094491" bottom="0" header="0.31496062992125984" footer="0.31496062992125984"/>
  <pageSetup paperSize="9" scale="80" orientation="landscape" r:id="rId1"/>
  <colBreaks count="1" manualBreakCount="1">
    <brk id="9" max="32" man="1"/>
  </col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T32"/>
  <sheetViews>
    <sheetView view="pageBreakPreview" topLeftCell="A8" zoomScale="81" zoomScaleSheetLayoutView="81" workbookViewId="0">
      <selection activeCell="L17" sqref="L17"/>
    </sheetView>
  </sheetViews>
  <sheetFormatPr defaultColWidth="9.140625" defaultRowHeight="12.75" x14ac:dyDescent="0.2"/>
  <cols>
    <col min="1" max="1" width="4.42578125" style="15" customWidth="1"/>
    <col min="2" max="2" width="37.28515625" style="15" customWidth="1"/>
    <col min="3" max="3" width="12.28515625" style="15" customWidth="1"/>
    <col min="4" max="5" width="15.140625" style="15" customWidth="1"/>
    <col min="6" max="6" width="15.85546875" style="15" customWidth="1"/>
    <col min="7" max="7" width="12.5703125" style="15" customWidth="1"/>
    <col min="8" max="8" width="23.7109375" style="15" customWidth="1"/>
    <col min="9" max="16384" width="9.140625" style="15"/>
  </cols>
  <sheetData>
    <row r="1" spans="1:20" customFormat="1" ht="15" x14ac:dyDescent="0.2">
      <c r="D1" s="36"/>
      <c r="E1" s="36"/>
      <c r="F1" s="36"/>
      <c r="G1" s="15"/>
      <c r="H1" s="41" t="s">
        <v>69</v>
      </c>
      <c r="I1" s="36"/>
      <c r="J1" s="15"/>
      <c r="L1" s="15"/>
      <c r="M1" s="43"/>
      <c r="N1" s="43"/>
    </row>
    <row r="2" spans="1:20" customFormat="1" ht="15" x14ac:dyDescent="0.2">
      <c r="A2" s="576" t="s">
        <v>0</v>
      </c>
      <c r="B2" s="576"/>
      <c r="C2" s="576"/>
      <c r="D2" s="576"/>
      <c r="E2" s="576"/>
      <c r="F2" s="576"/>
      <c r="G2" s="576"/>
      <c r="H2" s="576"/>
      <c r="I2" s="45"/>
      <c r="J2" s="45"/>
      <c r="K2" s="45"/>
      <c r="L2" s="45"/>
      <c r="M2" s="45"/>
      <c r="N2" s="45"/>
    </row>
    <row r="3" spans="1:20" customFormat="1" ht="20.25" x14ac:dyDescent="0.3">
      <c r="A3" s="512" t="s">
        <v>702</v>
      </c>
      <c r="B3" s="512"/>
      <c r="C3" s="512"/>
      <c r="D3" s="512"/>
      <c r="E3" s="512"/>
      <c r="F3" s="512"/>
      <c r="G3" s="512"/>
      <c r="H3" s="512"/>
      <c r="I3" s="44"/>
      <c r="J3" s="44"/>
      <c r="K3" s="44"/>
      <c r="L3" s="44"/>
      <c r="M3" s="44"/>
      <c r="N3" s="44"/>
    </row>
    <row r="4" spans="1:20" customFormat="1" ht="10.5" customHeight="1" x14ac:dyDescent="0.2"/>
    <row r="5" spans="1:20" ht="19.5" customHeight="1" x14ac:dyDescent="0.25">
      <c r="A5" s="513" t="s">
        <v>764</v>
      </c>
      <c r="B5" s="576"/>
      <c r="C5" s="576"/>
      <c r="D5" s="576"/>
      <c r="E5" s="576"/>
      <c r="F5" s="576"/>
      <c r="G5" s="576"/>
      <c r="H5" s="576"/>
    </row>
    <row r="7" spans="1:20" s="13" customFormat="1" ht="15.75" hidden="1" customHeight="1" x14ac:dyDescent="0.25">
      <c r="A7" s="15"/>
      <c r="B7" s="15"/>
      <c r="C7" s="15"/>
      <c r="D7" s="15"/>
      <c r="E7" s="15"/>
      <c r="F7" s="15"/>
      <c r="G7" s="15"/>
      <c r="H7" s="15"/>
      <c r="I7" s="15"/>
      <c r="J7" s="15"/>
    </row>
    <row r="8" spans="1:20" s="13" customFormat="1" ht="15.75" x14ac:dyDescent="0.25">
      <c r="A8" s="461" t="s">
        <v>905</v>
      </c>
      <c r="B8" s="461"/>
      <c r="C8" s="15"/>
      <c r="D8" s="15"/>
      <c r="E8" s="15"/>
      <c r="F8" s="15"/>
      <c r="G8" s="15"/>
      <c r="H8" s="33" t="s">
        <v>29</v>
      </c>
      <c r="I8" s="15"/>
    </row>
    <row r="9" spans="1:20" s="13" customFormat="1" ht="15.75" x14ac:dyDescent="0.25">
      <c r="A9" s="14"/>
      <c r="B9" s="15"/>
      <c r="C9" s="15"/>
      <c r="D9" s="106"/>
      <c r="E9" s="106"/>
      <c r="G9" s="106" t="s">
        <v>778</v>
      </c>
      <c r="H9" s="106"/>
      <c r="J9" s="106"/>
      <c r="K9" s="106"/>
      <c r="L9" s="106"/>
      <c r="S9" s="130"/>
      <c r="T9" s="128"/>
    </row>
    <row r="10" spans="1:20" s="37" customFormat="1" ht="55.5" customHeight="1" x14ac:dyDescent="0.2">
      <c r="A10" s="39"/>
      <c r="B10" s="5" t="s">
        <v>30</v>
      </c>
      <c r="C10" s="5" t="s">
        <v>765</v>
      </c>
      <c r="D10" s="5" t="s">
        <v>789</v>
      </c>
      <c r="E10" s="5" t="s">
        <v>228</v>
      </c>
      <c r="F10" s="5" t="s">
        <v>229</v>
      </c>
      <c r="G10" s="5" t="s">
        <v>75</v>
      </c>
      <c r="H10" s="5" t="s">
        <v>796</v>
      </c>
    </row>
    <row r="11" spans="1:20" s="37" customFormat="1" ht="14.25" customHeight="1" x14ac:dyDescent="0.2">
      <c r="A11" s="5">
        <v>1</v>
      </c>
      <c r="B11" s="5">
        <v>2</v>
      </c>
      <c r="C11" s="5">
        <v>3</v>
      </c>
      <c r="D11" s="5">
        <v>4</v>
      </c>
      <c r="E11" s="5">
        <v>5</v>
      </c>
      <c r="F11" s="5">
        <v>6</v>
      </c>
      <c r="G11" s="5">
        <v>7</v>
      </c>
      <c r="H11" s="5">
        <v>8</v>
      </c>
    </row>
    <row r="12" spans="1:20" ht="16.5" customHeight="1" x14ac:dyDescent="0.2">
      <c r="A12" s="30" t="s">
        <v>31</v>
      </c>
      <c r="B12" s="30" t="s">
        <v>32</v>
      </c>
      <c r="C12" s="615">
        <v>3.43</v>
      </c>
      <c r="D12" s="615">
        <v>0</v>
      </c>
      <c r="E12" s="615">
        <v>3.43</v>
      </c>
      <c r="F12" s="615">
        <v>0</v>
      </c>
      <c r="G12" s="165"/>
      <c r="H12" s="615">
        <v>0.02</v>
      </c>
    </row>
    <row r="13" spans="1:20" ht="20.25" customHeight="1" x14ac:dyDescent="0.2">
      <c r="A13" s="19"/>
      <c r="B13" s="19" t="s">
        <v>33</v>
      </c>
      <c r="C13" s="615"/>
      <c r="D13" s="615"/>
      <c r="E13" s="615"/>
      <c r="F13" s="615"/>
      <c r="G13" s="165">
        <v>2.27</v>
      </c>
      <c r="H13" s="615"/>
    </row>
    <row r="14" spans="1:20" ht="17.25" customHeight="1" x14ac:dyDescent="0.2">
      <c r="A14" s="19"/>
      <c r="B14" s="19" t="s">
        <v>193</v>
      </c>
      <c r="C14" s="615"/>
      <c r="D14" s="615"/>
      <c r="E14" s="615"/>
      <c r="F14" s="615"/>
      <c r="G14" s="165"/>
      <c r="H14" s="615"/>
    </row>
    <row r="15" spans="1:20" s="37" customFormat="1" ht="33.75" customHeight="1" x14ac:dyDescent="0.2">
      <c r="A15" s="38"/>
      <c r="B15" s="38" t="s">
        <v>194</v>
      </c>
      <c r="C15" s="615"/>
      <c r="D15" s="615"/>
      <c r="E15" s="615"/>
      <c r="F15" s="615"/>
      <c r="G15" s="112">
        <v>1.1399999999999999</v>
      </c>
      <c r="H15" s="615"/>
    </row>
    <row r="16" spans="1:20" s="37" customFormat="1" x14ac:dyDescent="0.2">
      <c r="A16" s="38"/>
      <c r="B16" s="39" t="s">
        <v>34</v>
      </c>
      <c r="C16" s="112">
        <f>C12</f>
        <v>3.43</v>
      </c>
      <c r="D16" s="112">
        <f t="shared" ref="D16:F16" si="0">D12</f>
        <v>0</v>
      </c>
      <c r="E16" s="112">
        <f t="shared" si="0"/>
        <v>3.43</v>
      </c>
      <c r="F16" s="112">
        <f t="shared" si="0"/>
        <v>0</v>
      </c>
      <c r="G16" s="112">
        <f>G13+G15</f>
        <v>3.41</v>
      </c>
      <c r="H16" s="112">
        <v>0.02</v>
      </c>
    </row>
    <row r="17" spans="1:10" s="37" customFormat="1" ht="40.5" customHeight="1" x14ac:dyDescent="0.2">
      <c r="A17" s="39" t="s">
        <v>35</v>
      </c>
      <c r="B17" s="39" t="s">
        <v>227</v>
      </c>
      <c r="C17" s="616">
        <v>3.44</v>
      </c>
      <c r="D17" s="616">
        <v>0</v>
      </c>
      <c r="E17" s="616">
        <v>3.44</v>
      </c>
      <c r="F17" s="616"/>
      <c r="G17" s="112"/>
      <c r="H17" s="616">
        <v>0.02</v>
      </c>
    </row>
    <row r="18" spans="1:10" ht="28.5" customHeight="1" x14ac:dyDescent="0.2">
      <c r="A18" s="19"/>
      <c r="B18" s="158" t="s">
        <v>196</v>
      </c>
      <c r="C18" s="616"/>
      <c r="D18" s="616"/>
      <c r="E18" s="616"/>
      <c r="F18" s="616"/>
      <c r="G18" s="165"/>
      <c r="H18" s="616"/>
    </row>
    <row r="19" spans="1:10" ht="19.5" customHeight="1" x14ac:dyDescent="0.2">
      <c r="A19" s="19"/>
      <c r="B19" s="38" t="s">
        <v>36</v>
      </c>
      <c r="C19" s="616"/>
      <c r="D19" s="616"/>
      <c r="E19" s="616"/>
      <c r="F19" s="616"/>
      <c r="G19" s="165"/>
      <c r="H19" s="616"/>
    </row>
    <row r="20" spans="1:10" ht="21.75" customHeight="1" x14ac:dyDescent="0.2">
      <c r="A20" s="19"/>
      <c r="B20" s="38" t="s">
        <v>197</v>
      </c>
      <c r="C20" s="616"/>
      <c r="D20" s="616"/>
      <c r="E20" s="616"/>
      <c r="F20" s="616"/>
      <c r="G20" s="165">
        <v>1.78</v>
      </c>
      <c r="H20" s="616"/>
    </row>
    <row r="21" spans="1:10" s="37" customFormat="1" ht="27.75" customHeight="1" x14ac:dyDescent="0.2">
      <c r="A21" s="38"/>
      <c r="B21" s="38" t="s">
        <v>37</v>
      </c>
      <c r="C21" s="616"/>
      <c r="D21" s="616"/>
      <c r="E21" s="616"/>
      <c r="F21" s="616"/>
      <c r="G21" s="112">
        <v>1.64</v>
      </c>
      <c r="H21" s="616"/>
    </row>
    <row r="22" spans="1:10" s="37" customFormat="1" ht="19.5" customHeight="1" x14ac:dyDescent="0.2">
      <c r="A22" s="38"/>
      <c r="B22" s="38" t="s">
        <v>195</v>
      </c>
      <c r="C22" s="616"/>
      <c r="D22" s="616"/>
      <c r="E22" s="616"/>
      <c r="F22" s="616"/>
      <c r="G22" s="112"/>
      <c r="H22" s="616"/>
    </row>
    <row r="23" spans="1:10" s="37" customFormat="1" ht="27.75" customHeight="1" x14ac:dyDescent="0.2">
      <c r="A23" s="38"/>
      <c r="B23" s="38" t="s">
        <v>198</v>
      </c>
      <c r="C23" s="616"/>
      <c r="D23" s="616"/>
      <c r="E23" s="616"/>
      <c r="F23" s="616"/>
      <c r="G23" s="112"/>
      <c r="H23" s="616"/>
    </row>
    <row r="24" spans="1:10" s="37" customFormat="1" ht="18.75" customHeight="1" x14ac:dyDescent="0.2">
      <c r="A24" s="39"/>
      <c r="B24" s="38" t="s">
        <v>199</v>
      </c>
      <c r="C24" s="616"/>
      <c r="D24" s="616"/>
      <c r="E24" s="616"/>
      <c r="F24" s="616"/>
      <c r="G24" s="112"/>
      <c r="H24" s="616"/>
    </row>
    <row r="25" spans="1:10" s="37" customFormat="1" ht="19.5" customHeight="1" x14ac:dyDescent="0.2">
      <c r="A25" s="39"/>
      <c r="B25" s="39" t="s">
        <v>34</v>
      </c>
      <c r="C25" s="17">
        <f>C17</f>
        <v>3.44</v>
      </c>
      <c r="D25" s="427">
        <f t="shared" ref="D25:H25" si="1">D17</f>
        <v>0</v>
      </c>
      <c r="E25" s="427">
        <f t="shared" si="1"/>
        <v>3.44</v>
      </c>
      <c r="F25" s="427">
        <f t="shared" si="1"/>
        <v>0</v>
      </c>
      <c r="G25" s="427">
        <f>G20+G21</f>
        <v>3.42</v>
      </c>
      <c r="H25" s="427">
        <f t="shared" si="1"/>
        <v>0.02</v>
      </c>
    </row>
    <row r="26" spans="1:10" x14ac:dyDescent="0.2">
      <c r="A26" s="19"/>
      <c r="B26" s="30" t="s">
        <v>38</v>
      </c>
      <c r="C26" s="17">
        <f>C16+C25</f>
        <v>6.87</v>
      </c>
      <c r="D26" s="427">
        <f t="shared" ref="D26:H26" si="2">D16+D25</f>
        <v>0</v>
      </c>
      <c r="E26" s="427">
        <f t="shared" si="2"/>
        <v>6.87</v>
      </c>
      <c r="F26" s="427">
        <f t="shared" si="2"/>
        <v>0</v>
      </c>
      <c r="G26" s="427">
        <f t="shared" si="2"/>
        <v>6.83</v>
      </c>
      <c r="H26" s="427">
        <f t="shared" si="2"/>
        <v>0.04</v>
      </c>
    </row>
    <row r="27" spans="1:10" s="37" customFormat="1" ht="15.75" customHeight="1" x14ac:dyDescent="0.2"/>
    <row r="28" spans="1:10" s="37" customFormat="1" ht="15.75" customHeight="1" x14ac:dyDescent="0.2"/>
    <row r="29" spans="1:10" ht="13.15" customHeight="1" x14ac:dyDescent="0.2">
      <c r="B29" s="14" t="s">
        <v>12</v>
      </c>
      <c r="C29" s="14"/>
      <c r="D29" s="14"/>
      <c r="E29" s="14"/>
      <c r="F29" s="14"/>
      <c r="G29" s="462" t="s">
        <v>13</v>
      </c>
      <c r="H29" s="462"/>
    </row>
    <row r="30" spans="1:10" ht="13.9" customHeight="1" x14ac:dyDescent="0.2">
      <c r="B30" s="468" t="s">
        <v>14</v>
      </c>
      <c r="C30" s="468"/>
      <c r="D30" s="468"/>
      <c r="E30" s="468"/>
      <c r="F30" s="468"/>
      <c r="G30" s="468"/>
      <c r="H30" s="468"/>
    </row>
    <row r="31" spans="1:10" ht="12.6" customHeight="1" x14ac:dyDescent="0.2">
      <c r="B31" s="468" t="s">
        <v>20</v>
      </c>
      <c r="C31" s="468"/>
      <c r="D31" s="468"/>
      <c r="E31" s="468"/>
      <c r="F31" s="468"/>
      <c r="G31" s="468"/>
      <c r="H31" s="468"/>
    </row>
    <row r="32" spans="1:10" x14ac:dyDescent="0.2">
      <c r="B32" s="14"/>
      <c r="C32" s="14"/>
      <c r="D32" s="14"/>
      <c r="E32" s="14"/>
      <c r="F32" s="14"/>
      <c r="G32" s="461" t="s">
        <v>86</v>
      </c>
      <c r="H32" s="461"/>
      <c r="I32" s="461"/>
      <c r="J32" s="461"/>
    </row>
  </sheetData>
  <mergeCells count="18">
    <mergeCell ref="D17:D24"/>
    <mergeCell ref="E17:E24"/>
    <mergeCell ref="F17:F24"/>
    <mergeCell ref="G29:H29"/>
    <mergeCell ref="G32:J32"/>
    <mergeCell ref="B31:H31"/>
    <mergeCell ref="C17:C24"/>
    <mergeCell ref="H17:H24"/>
    <mergeCell ref="B30:H30"/>
    <mergeCell ref="A2:H2"/>
    <mergeCell ref="A3:H3"/>
    <mergeCell ref="C12:C15"/>
    <mergeCell ref="D12:D15"/>
    <mergeCell ref="F12:F15"/>
    <mergeCell ref="H12:H15"/>
    <mergeCell ref="A5:H5"/>
    <mergeCell ref="E12:E15"/>
    <mergeCell ref="A8:B8"/>
  </mergeCells>
  <phoneticPr fontId="0" type="noConversion"/>
  <printOptions horizontalCentered="1"/>
  <pageMargins left="0.70866141732283472" right="0.70866141732283472" top="0.23622047244094491" bottom="0" header="0.31496062992125984" footer="0.31496062992125984"/>
  <pageSetup paperSize="9" scale="95" orientation="landscape"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R22"/>
  <sheetViews>
    <sheetView view="pageBreakPreview" zoomScale="85" zoomScaleSheetLayoutView="85" workbookViewId="0">
      <selection activeCell="N17" sqref="N17"/>
    </sheetView>
  </sheetViews>
  <sheetFormatPr defaultColWidth="9.140625" defaultRowHeight="12.75" x14ac:dyDescent="0.2"/>
  <cols>
    <col min="1" max="1" width="9.140625" style="15"/>
    <col min="2" max="2" width="19.28515625" style="15" customWidth="1"/>
    <col min="3" max="3" width="28.42578125" style="15" customWidth="1"/>
    <col min="4" max="4" width="27.7109375" style="15" customWidth="1"/>
    <col min="5" max="5" width="30.28515625" style="15" customWidth="1"/>
    <col min="6" max="16384" width="9.140625" style="15"/>
  </cols>
  <sheetData>
    <row r="1" spans="1:18" customFormat="1" ht="15" x14ac:dyDescent="0.2">
      <c r="E1" s="41" t="s">
        <v>512</v>
      </c>
      <c r="F1" s="43"/>
    </row>
    <row r="2" spans="1:18" customFormat="1" ht="15" x14ac:dyDescent="0.2">
      <c r="D2" s="45" t="s">
        <v>0</v>
      </c>
      <c r="E2" s="45"/>
      <c r="F2" s="45"/>
    </row>
    <row r="3" spans="1:18" customFormat="1" ht="20.25" x14ac:dyDescent="0.3">
      <c r="B3" s="168"/>
      <c r="C3" s="512" t="s">
        <v>702</v>
      </c>
      <c r="D3" s="512"/>
      <c r="E3" s="512"/>
      <c r="F3" s="44"/>
    </row>
    <row r="4" spans="1:18" customFormat="1" ht="10.5" customHeight="1" x14ac:dyDescent="0.2"/>
    <row r="5" spans="1:18" ht="30.75" customHeight="1" x14ac:dyDescent="0.2">
      <c r="A5" s="614" t="s">
        <v>766</v>
      </c>
      <c r="B5" s="614"/>
      <c r="C5" s="614"/>
      <c r="D5" s="614"/>
      <c r="E5" s="614"/>
    </row>
    <row r="7" spans="1:18" ht="0.75" customHeight="1" x14ac:dyDescent="0.2"/>
    <row r="8" spans="1:18" ht="15.75" x14ac:dyDescent="0.25">
      <c r="A8" s="612" t="s">
        <v>905</v>
      </c>
      <c r="B8" s="612"/>
      <c r="C8" s="612"/>
      <c r="D8" s="612"/>
      <c r="E8" s="612"/>
      <c r="F8" s="612"/>
      <c r="G8" s="612"/>
      <c r="H8" s="612"/>
      <c r="I8" s="612"/>
      <c r="J8" s="612"/>
      <c r="K8" s="612"/>
      <c r="L8" s="612"/>
      <c r="M8" s="612"/>
      <c r="N8" s="612"/>
      <c r="O8" s="612"/>
      <c r="P8" s="612"/>
      <c r="Q8" s="612"/>
    </row>
    <row r="9" spans="1:18" x14ac:dyDescent="0.2">
      <c r="D9" s="572" t="s">
        <v>782</v>
      </c>
      <c r="E9" s="572"/>
      <c r="Q9" s="19"/>
      <c r="R9" s="22"/>
    </row>
    <row r="10" spans="1:18" ht="26.25" customHeight="1" x14ac:dyDescent="0.2">
      <c r="A10" s="484" t="s">
        <v>2</v>
      </c>
      <c r="B10" s="484" t="s">
        <v>3</v>
      </c>
      <c r="C10" s="617" t="s">
        <v>508</v>
      </c>
      <c r="D10" s="618"/>
      <c r="E10" s="619"/>
      <c r="Q10" s="22"/>
      <c r="R10" s="22"/>
    </row>
    <row r="11" spans="1:18" ht="56.25" customHeight="1" x14ac:dyDescent="0.2">
      <c r="A11" s="484"/>
      <c r="B11" s="484"/>
      <c r="C11" s="5" t="s">
        <v>510</v>
      </c>
      <c r="D11" s="5" t="s">
        <v>511</v>
      </c>
      <c r="E11" s="5" t="s">
        <v>509</v>
      </c>
    </row>
    <row r="12" spans="1:18" s="120" customFormat="1" ht="15.75" customHeight="1" x14ac:dyDescent="0.2">
      <c r="A12" s="67">
        <v>1</v>
      </c>
      <c r="B12" s="66">
        <v>2</v>
      </c>
      <c r="C12" s="67">
        <v>3</v>
      </c>
      <c r="D12" s="66">
        <v>4</v>
      </c>
      <c r="E12" s="67">
        <v>5</v>
      </c>
    </row>
    <row r="13" spans="1:18" ht="18" customHeight="1" x14ac:dyDescent="0.2">
      <c r="A13" s="356">
        <v>1</v>
      </c>
      <c r="B13" s="19" t="s">
        <v>901</v>
      </c>
      <c r="C13" s="356" t="s">
        <v>906</v>
      </c>
      <c r="D13" s="356">
        <v>1</v>
      </c>
      <c r="E13" s="356">
        <v>116</v>
      </c>
    </row>
    <row r="14" spans="1:18" x14ac:dyDescent="0.2">
      <c r="A14" s="356">
        <v>2</v>
      </c>
      <c r="B14" s="19" t="s">
        <v>902</v>
      </c>
      <c r="C14" s="356" t="s">
        <v>906</v>
      </c>
      <c r="D14" s="356">
        <v>1</v>
      </c>
      <c r="E14" s="356">
        <v>161</v>
      </c>
    </row>
    <row r="15" spans="1:18" ht="12" customHeight="1" x14ac:dyDescent="0.2">
      <c r="A15" s="356">
        <v>3</v>
      </c>
      <c r="B15" s="19" t="s">
        <v>903</v>
      </c>
      <c r="C15" s="356" t="s">
        <v>906</v>
      </c>
      <c r="D15" s="356">
        <v>1</v>
      </c>
      <c r="E15" s="356">
        <v>55</v>
      </c>
    </row>
    <row r="16" spans="1:18" x14ac:dyDescent="0.2">
      <c r="A16" s="357" t="s">
        <v>19</v>
      </c>
      <c r="B16" s="19"/>
      <c r="C16" s="357" t="s">
        <v>906</v>
      </c>
      <c r="D16" s="357">
        <v>3</v>
      </c>
      <c r="E16" s="357">
        <f>SUM(E13:E15)</f>
        <v>332</v>
      </c>
    </row>
    <row r="17" spans="1:8" x14ac:dyDescent="0.2">
      <c r="E17" s="31"/>
    </row>
    <row r="18" spans="1:8" x14ac:dyDescent="0.2">
      <c r="E18" s="11"/>
    </row>
    <row r="19" spans="1:8" x14ac:dyDescent="0.2">
      <c r="A19" s="36" t="s">
        <v>12</v>
      </c>
      <c r="E19" s="36" t="s">
        <v>13</v>
      </c>
      <c r="F19" s="132"/>
    </row>
    <row r="20" spans="1:8" ht="12.75" customHeight="1" x14ac:dyDescent="0.2">
      <c r="D20" s="462" t="s">
        <v>14</v>
      </c>
      <c r="E20" s="462"/>
    </row>
    <row r="21" spans="1:8" ht="12.75" customHeight="1" x14ac:dyDescent="0.2">
      <c r="D21" s="462" t="s">
        <v>20</v>
      </c>
      <c r="E21" s="462"/>
    </row>
    <row r="22" spans="1:8" x14ac:dyDescent="0.2">
      <c r="E22" s="14" t="s">
        <v>853</v>
      </c>
      <c r="F22" s="461"/>
      <c r="G22" s="461"/>
      <c r="H22" s="461"/>
    </row>
  </sheetData>
  <mergeCells count="10">
    <mergeCell ref="C3:E3"/>
    <mergeCell ref="A5:E5"/>
    <mergeCell ref="F22:H22"/>
    <mergeCell ref="C10:E10"/>
    <mergeCell ref="D9:E9"/>
    <mergeCell ref="B10:B11"/>
    <mergeCell ref="A10:A11"/>
    <mergeCell ref="D20:E20"/>
    <mergeCell ref="D21:E21"/>
    <mergeCell ref="A8:Q8"/>
  </mergeCells>
  <printOptions horizontalCentered="1"/>
  <pageMargins left="0.70866141732283472" right="0.70866141732283472" top="0.23622047244094491" bottom="0" header="0.31496062992125984" footer="0.31496062992125984"/>
  <pageSetup paperSize="9" orientation="landscape" r:id="rId1"/>
  <colBreaks count="1" manualBreakCount="1">
    <brk id="5" max="32"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B2:H13"/>
  <sheetViews>
    <sheetView view="pageBreakPreview" zoomScale="90" zoomScaleSheetLayoutView="90" workbookViewId="0">
      <selection activeCell="H26" sqref="H26"/>
    </sheetView>
  </sheetViews>
  <sheetFormatPr defaultRowHeight="12.75" x14ac:dyDescent="0.2"/>
  <sheetData>
    <row r="2" spans="2:8" x14ac:dyDescent="0.2">
      <c r="B2" s="14"/>
    </row>
    <row r="4" spans="2:8" ht="12.75" customHeight="1" x14ac:dyDescent="0.2">
      <c r="B4" s="460"/>
      <c r="C4" s="460"/>
      <c r="D4" s="460"/>
      <c r="E4" s="460"/>
      <c r="F4" s="460"/>
      <c r="G4" s="460"/>
      <c r="H4" s="460"/>
    </row>
    <row r="5" spans="2:8" ht="12.75" customHeight="1" x14ac:dyDescent="0.2">
      <c r="B5" s="460"/>
      <c r="C5" s="460"/>
      <c r="D5" s="460"/>
      <c r="E5" s="460"/>
      <c r="F5" s="460"/>
      <c r="G5" s="460"/>
      <c r="H5" s="460"/>
    </row>
    <row r="6" spans="2:8" ht="12.75" customHeight="1" x14ac:dyDescent="0.2">
      <c r="B6" s="460"/>
      <c r="C6" s="460"/>
      <c r="D6" s="460"/>
      <c r="E6" s="460"/>
      <c r="F6" s="460"/>
      <c r="G6" s="460"/>
      <c r="H6" s="460"/>
    </row>
    <row r="7" spans="2:8" ht="12.75" customHeight="1" x14ac:dyDescent="0.2">
      <c r="B7" s="460"/>
      <c r="C7" s="460"/>
      <c r="D7" s="460"/>
      <c r="E7" s="460"/>
      <c r="F7" s="460"/>
      <c r="G7" s="460"/>
      <c r="H7" s="460"/>
    </row>
    <row r="8" spans="2:8" ht="12.75" customHeight="1" x14ac:dyDescent="0.2">
      <c r="B8" s="460"/>
      <c r="C8" s="460"/>
      <c r="D8" s="460"/>
      <c r="E8" s="460"/>
      <c r="F8" s="460"/>
      <c r="G8" s="460"/>
      <c r="H8" s="460"/>
    </row>
    <row r="9" spans="2:8" ht="12.75" customHeight="1" x14ac:dyDescent="0.2">
      <c r="B9" s="460"/>
      <c r="C9" s="460"/>
      <c r="D9" s="460"/>
      <c r="E9" s="460"/>
      <c r="F9" s="460"/>
      <c r="G9" s="460"/>
      <c r="H9" s="460"/>
    </row>
    <row r="10" spans="2:8" ht="12.75" customHeight="1" x14ac:dyDescent="0.2">
      <c r="B10" s="460"/>
      <c r="C10" s="460"/>
      <c r="D10" s="460"/>
      <c r="E10" s="460"/>
      <c r="F10" s="460"/>
      <c r="G10" s="460"/>
      <c r="H10" s="460"/>
    </row>
    <row r="11" spans="2:8" ht="12.75" customHeight="1" x14ac:dyDescent="0.2">
      <c r="B11" s="460"/>
      <c r="C11" s="460"/>
      <c r="D11" s="460"/>
      <c r="E11" s="460"/>
      <c r="F11" s="460"/>
      <c r="G11" s="460"/>
      <c r="H11" s="460"/>
    </row>
    <row r="12" spans="2:8" ht="12.75" customHeight="1" x14ac:dyDescent="0.2">
      <c r="B12" s="460"/>
      <c r="C12" s="460"/>
      <c r="D12" s="460"/>
      <c r="E12" s="460"/>
      <c r="F12" s="460"/>
      <c r="G12" s="460"/>
      <c r="H12" s="460"/>
    </row>
    <row r="13" spans="2:8" ht="12.75" customHeight="1" x14ac:dyDescent="0.2">
      <c r="B13" s="460"/>
      <c r="C13" s="460"/>
      <c r="D13" s="460"/>
      <c r="E13" s="460"/>
      <c r="F13" s="460"/>
      <c r="G13" s="460"/>
      <c r="H13" s="460"/>
    </row>
  </sheetData>
  <mergeCells count="1">
    <mergeCell ref="B4:H13"/>
  </mergeCells>
  <printOptions horizontalCentered="1" verticalCentered="1"/>
  <pageMargins left="0.70866141732283472" right="0.70866141732283472" top="0.23622047244094491" bottom="0" header="0.31496062992125984" footer="0.31496062992125984"/>
  <pageSetup paperSize="9" orientation="landscape" verticalDpi="4294967295"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P20"/>
  <sheetViews>
    <sheetView view="pageBreakPreview" zoomScale="85" zoomScaleSheetLayoutView="85" workbookViewId="0">
      <selection activeCell="A6" sqref="A6:P6"/>
    </sheetView>
  </sheetViews>
  <sheetFormatPr defaultRowHeight="12.75" x14ac:dyDescent="0.2"/>
  <cols>
    <col min="1" max="1" width="8.28515625" customWidth="1"/>
    <col min="2" max="2" width="10.5703125" customWidth="1"/>
    <col min="3" max="3" width="14.28515625" customWidth="1"/>
    <col min="4" max="4" width="13.5703125" customWidth="1"/>
    <col min="5" max="6" width="12.85546875" customWidth="1"/>
    <col min="7" max="7" width="15.28515625" customWidth="1"/>
    <col min="8" max="8" width="15.42578125" customWidth="1"/>
    <col min="9" max="9" width="13.28515625" customWidth="1"/>
  </cols>
  <sheetData>
    <row r="1" spans="1:16" ht="18" x14ac:dyDescent="0.35">
      <c r="H1" s="621" t="s">
        <v>671</v>
      </c>
      <c r="I1" s="621"/>
    </row>
    <row r="2" spans="1:16" ht="18" x14ac:dyDescent="0.35">
      <c r="C2" s="563" t="s">
        <v>0</v>
      </c>
      <c r="D2" s="563"/>
      <c r="E2" s="563"/>
      <c r="F2" s="563"/>
      <c r="G2" s="563"/>
      <c r="H2" s="262"/>
      <c r="I2" s="240"/>
    </row>
    <row r="3" spans="1:16" ht="21" x14ac:dyDescent="0.35">
      <c r="B3" s="564" t="s">
        <v>702</v>
      </c>
      <c r="C3" s="564"/>
      <c r="D3" s="564"/>
      <c r="E3" s="564"/>
      <c r="F3" s="564"/>
      <c r="G3" s="564"/>
      <c r="H3" s="241"/>
      <c r="I3" s="241"/>
    </row>
    <row r="4" spans="1:16" ht="21" x14ac:dyDescent="0.35">
      <c r="C4" s="211"/>
      <c r="D4" s="211"/>
      <c r="E4" s="211"/>
      <c r="F4" s="211"/>
      <c r="G4" s="211"/>
      <c r="H4" s="211"/>
      <c r="I4" s="241"/>
    </row>
    <row r="5" spans="1:16" ht="20.25" customHeight="1" x14ac:dyDescent="0.2">
      <c r="C5" s="622" t="s">
        <v>767</v>
      </c>
      <c r="D5" s="622"/>
      <c r="E5" s="622"/>
      <c r="F5" s="622"/>
      <c r="G5" s="622"/>
      <c r="H5" s="622"/>
    </row>
    <row r="6" spans="1:16" ht="20.25" customHeight="1" x14ac:dyDescent="0.25">
      <c r="A6" s="612" t="s">
        <v>905</v>
      </c>
      <c r="B6" s="612"/>
      <c r="C6" s="612"/>
      <c r="D6" s="612"/>
      <c r="E6" s="612"/>
      <c r="F6" s="612"/>
      <c r="G6" s="612"/>
      <c r="H6" s="612"/>
      <c r="I6" s="612"/>
      <c r="J6" s="612"/>
      <c r="K6" s="612"/>
      <c r="L6" s="612"/>
      <c r="M6" s="612"/>
      <c r="N6" s="612"/>
      <c r="O6" s="612"/>
      <c r="P6" s="612"/>
    </row>
    <row r="7" spans="1:16" ht="15" customHeight="1" x14ac:dyDescent="0.2">
      <c r="A7" s="620" t="s">
        <v>76</v>
      </c>
      <c r="B7" s="620" t="s">
        <v>39</v>
      </c>
      <c r="C7" s="620" t="s">
        <v>414</v>
      </c>
      <c r="D7" s="620" t="s">
        <v>393</v>
      </c>
      <c r="E7" s="620" t="s">
        <v>392</v>
      </c>
      <c r="F7" s="620"/>
      <c r="G7" s="620"/>
      <c r="H7" s="620" t="s">
        <v>885</v>
      </c>
      <c r="I7" s="623" t="s">
        <v>418</v>
      </c>
    </row>
    <row r="8" spans="1:16" ht="12.75" customHeight="1" x14ac:dyDescent="0.2">
      <c r="A8" s="620"/>
      <c r="B8" s="620"/>
      <c r="C8" s="620"/>
      <c r="D8" s="620"/>
      <c r="E8" s="620" t="s">
        <v>415</v>
      </c>
      <c r="F8" s="623" t="s">
        <v>416</v>
      </c>
      <c r="G8" s="620" t="s">
        <v>417</v>
      </c>
      <c r="H8" s="620"/>
      <c r="I8" s="624"/>
    </row>
    <row r="9" spans="1:16" ht="20.25" customHeight="1" x14ac:dyDescent="0.2">
      <c r="A9" s="620"/>
      <c r="B9" s="620"/>
      <c r="C9" s="620"/>
      <c r="D9" s="620"/>
      <c r="E9" s="620"/>
      <c r="F9" s="624"/>
      <c r="G9" s="620"/>
      <c r="H9" s="620"/>
      <c r="I9" s="624"/>
    </row>
    <row r="10" spans="1:16" ht="63.75" customHeight="1" x14ac:dyDescent="0.2">
      <c r="A10" s="620"/>
      <c r="B10" s="620"/>
      <c r="C10" s="620"/>
      <c r="D10" s="620"/>
      <c r="E10" s="620"/>
      <c r="F10" s="625"/>
      <c r="G10" s="620"/>
      <c r="H10" s="620"/>
      <c r="I10" s="625"/>
    </row>
    <row r="11" spans="1:16" ht="15" x14ac:dyDescent="0.25">
      <c r="A11" s="245">
        <v>1</v>
      </c>
      <c r="B11" s="245">
        <v>2</v>
      </c>
      <c r="C11" s="246">
        <v>3</v>
      </c>
      <c r="D11" s="245">
        <v>4</v>
      </c>
      <c r="E11" s="245">
        <v>5</v>
      </c>
      <c r="F11" s="246">
        <v>6</v>
      </c>
      <c r="G11" s="245">
        <v>7</v>
      </c>
      <c r="H11" s="245">
        <v>8</v>
      </c>
      <c r="I11" s="246">
        <v>9</v>
      </c>
    </row>
    <row r="12" spans="1:16" ht="15" x14ac:dyDescent="0.25">
      <c r="A12" s="245">
        <v>1</v>
      </c>
      <c r="B12" s="19" t="s">
        <v>901</v>
      </c>
      <c r="C12" s="380" t="s">
        <v>906</v>
      </c>
      <c r="D12" s="380" t="s">
        <v>906</v>
      </c>
      <c r="E12" s="380" t="s">
        <v>906</v>
      </c>
      <c r="F12" s="380" t="s">
        <v>906</v>
      </c>
      <c r="G12" s="380" t="s">
        <v>906</v>
      </c>
      <c r="H12" s="380" t="s">
        <v>906</v>
      </c>
      <c r="I12" s="380" t="s">
        <v>906</v>
      </c>
    </row>
    <row r="13" spans="1:16" ht="15" x14ac:dyDescent="0.25">
      <c r="A13" s="245">
        <v>2</v>
      </c>
      <c r="B13" s="19" t="s">
        <v>902</v>
      </c>
      <c r="C13" s="380" t="s">
        <v>906</v>
      </c>
      <c r="D13" s="380" t="s">
        <v>906</v>
      </c>
      <c r="E13" s="380" t="s">
        <v>906</v>
      </c>
      <c r="F13" s="380" t="s">
        <v>906</v>
      </c>
      <c r="G13" s="380" t="s">
        <v>906</v>
      </c>
      <c r="H13" s="380" t="s">
        <v>906</v>
      </c>
      <c r="I13" s="380" t="s">
        <v>906</v>
      </c>
    </row>
    <row r="14" spans="1:16" ht="15" x14ac:dyDescent="0.25">
      <c r="A14" s="245">
        <v>3</v>
      </c>
      <c r="B14" s="19" t="s">
        <v>903</v>
      </c>
      <c r="C14" s="380" t="s">
        <v>906</v>
      </c>
      <c r="D14" s="380" t="s">
        <v>906</v>
      </c>
      <c r="E14" s="380" t="s">
        <v>906</v>
      </c>
      <c r="F14" s="380" t="s">
        <v>906</v>
      </c>
      <c r="G14" s="380" t="s">
        <v>906</v>
      </c>
      <c r="H14" s="380" t="s">
        <v>906</v>
      </c>
      <c r="I14" s="380" t="s">
        <v>906</v>
      </c>
    </row>
    <row r="15" spans="1:16" x14ac:dyDescent="0.2">
      <c r="A15" s="30" t="s">
        <v>19</v>
      </c>
      <c r="B15" s="9"/>
      <c r="C15" s="381" t="s">
        <v>906</v>
      </c>
      <c r="D15" s="381" t="s">
        <v>906</v>
      </c>
      <c r="E15" s="381" t="s">
        <v>906</v>
      </c>
      <c r="F15" s="381" t="s">
        <v>906</v>
      </c>
      <c r="G15" s="381" t="s">
        <v>906</v>
      </c>
      <c r="H15" s="381" t="s">
        <v>906</v>
      </c>
      <c r="I15" s="381" t="s">
        <v>906</v>
      </c>
    </row>
    <row r="17" spans="1:8" x14ac:dyDescent="0.2">
      <c r="A17" s="218"/>
      <c r="B17" s="218"/>
      <c r="C17" s="218"/>
      <c r="D17" s="218"/>
      <c r="G17" s="219" t="s">
        <v>13</v>
      </c>
    </row>
    <row r="18" spans="1:8" ht="15" customHeight="1" x14ac:dyDescent="0.2">
      <c r="A18" s="218"/>
      <c r="B18" s="218"/>
      <c r="C18" s="218"/>
      <c r="D18" s="218"/>
      <c r="F18" s="561" t="s">
        <v>14</v>
      </c>
      <c r="G18" s="561"/>
      <c r="H18" s="561"/>
    </row>
    <row r="19" spans="1:8" ht="15" customHeight="1" x14ac:dyDescent="0.2">
      <c r="A19" s="218"/>
      <c r="B19" s="218"/>
      <c r="C19" s="218"/>
      <c r="D19" s="218"/>
      <c r="F19" s="561" t="s">
        <v>89</v>
      </c>
      <c r="G19" s="561"/>
      <c r="H19" s="561"/>
    </row>
    <row r="20" spans="1:8" x14ac:dyDescent="0.2">
      <c r="A20" s="218" t="s">
        <v>12</v>
      </c>
      <c r="C20" s="218"/>
      <c r="D20" s="218"/>
      <c r="G20" s="220" t="s">
        <v>86</v>
      </c>
    </row>
  </sheetData>
  <mergeCells count="17">
    <mergeCell ref="H1:I1"/>
    <mergeCell ref="C5:H5"/>
    <mergeCell ref="D7:D10"/>
    <mergeCell ref="C2:G2"/>
    <mergeCell ref="B3:G3"/>
    <mergeCell ref="I7:I10"/>
    <mergeCell ref="E8:E10"/>
    <mergeCell ref="F8:F10"/>
    <mergeCell ref="A6:P6"/>
    <mergeCell ref="F19:H19"/>
    <mergeCell ref="A7:A10"/>
    <mergeCell ref="G8:G10"/>
    <mergeCell ref="H7:H10"/>
    <mergeCell ref="B7:B10"/>
    <mergeCell ref="C7:C10"/>
    <mergeCell ref="E7:G7"/>
    <mergeCell ref="F18:H18"/>
  </mergeCells>
  <printOptions horizontalCentered="1"/>
  <pageMargins left="0.70866141732283472" right="0.70866141732283472" top="0.23622047244094491" bottom="0" header="0.31496062992125984" footer="0.31496062992125984"/>
  <pageSetup paperSize="9" orientation="landscape"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J16"/>
  <sheetViews>
    <sheetView view="pageBreakPreview" topLeftCell="A4" zoomScale="120" zoomScaleSheetLayoutView="120" workbookViewId="0">
      <selection activeCell="A5" sqref="A5"/>
    </sheetView>
  </sheetViews>
  <sheetFormatPr defaultRowHeight="12.75" x14ac:dyDescent="0.2"/>
  <cols>
    <col min="2" max="2" width="10.140625" customWidth="1"/>
    <col min="6" max="6" width="11.5703125" customWidth="1"/>
    <col min="7" max="7" width="10.42578125" customWidth="1"/>
    <col min="8" max="8" width="20.28515625" customWidth="1"/>
    <col min="9" max="9" width="10.42578125" customWidth="1"/>
    <col min="10" max="10" width="22.85546875" customWidth="1"/>
  </cols>
  <sheetData>
    <row r="1" spans="1:10" ht="18" x14ac:dyDescent="0.35">
      <c r="A1" s="563" t="s">
        <v>0</v>
      </c>
      <c r="B1" s="563"/>
      <c r="C1" s="563"/>
      <c r="D1" s="563"/>
      <c r="E1" s="563"/>
      <c r="F1" s="563"/>
      <c r="G1" s="563"/>
      <c r="H1" s="563"/>
      <c r="I1" s="240"/>
      <c r="J1" s="307" t="s">
        <v>551</v>
      </c>
    </row>
    <row r="2" spans="1:10" ht="21" x14ac:dyDescent="0.35">
      <c r="A2" s="564" t="s">
        <v>702</v>
      </c>
      <c r="B2" s="564"/>
      <c r="C2" s="564"/>
      <c r="D2" s="564"/>
      <c r="E2" s="564"/>
      <c r="F2" s="564"/>
      <c r="G2" s="564"/>
      <c r="H2" s="564"/>
      <c r="I2" s="564"/>
      <c r="J2" s="564"/>
    </row>
    <row r="3" spans="1:10" ht="15" x14ac:dyDescent="0.3">
      <c r="A3" s="212"/>
      <c r="B3" s="212"/>
      <c r="C3" s="212"/>
      <c r="D3" s="212"/>
      <c r="E3" s="212"/>
      <c r="F3" s="212"/>
      <c r="G3" s="212"/>
      <c r="H3" s="212"/>
      <c r="I3" s="212"/>
    </row>
    <row r="4" spans="1:10" ht="18" x14ac:dyDescent="0.35">
      <c r="A4" s="563" t="s">
        <v>550</v>
      </c>
      <c r="B4" s="563"/>
      <c r="C4" s="563"/>
      <c r="D4" s="563"/>
      <c r="E4" s="563"/>
      <c r="F4" s="563"/>
      <c r="G4" s="563"/>
      <c r="H4" s="563"/>
      <c r="I4" s="563"/>
    </row>
    <row r="5" spans="1:10" ht="15" x14ac:dyDescent="0.3">
      <c r="A5" s="36" t="s">
        <v>905</v>
      </c>
      <c r="B5" s="213"/>
      <c r="C5" s="213"/>
      <c r="D5" s="213"/>
      <c r="E5" s="213"/>
      <c r="F5" s="213"/>
      <c r="G5" s="213"/>
      <c r="H5" s="213"/>
      <c r="I5" s="626" t="s">
        <v>781</v>
      </c>
      <c r="J5" s="626"/>
    </row>
    <row r="6" spans="1:10" ht="25.5" customHeight="1" x14ac:dyDescent="0.2">
      <c r="A6" s="629" t="s">
        <v>2</v>
      </c>
      <c r="B6" s="629" t="s">
        <v>394</v>
      </c>
      <c r="C6" s="484" t="s">
        <v>395</v>
      </c>
      <c r="D6" s="484"/>
      <c r="E6" s="484"/>
      <c r="F6" s="630" t="s">
        <v>398</v>
      </c>
      <c r="G6" s="631"/>
      <c r="H6" s="631"/>
      <c r="I6" s="632"/>
      <c r="J6" s="627" t="s">
        <v>402</v>
      </c>
    </row>
    <row r="7" spans="1:10" ht="63" customHeight="1" x14ac:dyDescent="0.2">
      <c r="A7" s="629"/>
      <c r="B7" s="629"/>
      <c r="C7" s="5" t="s">
        <v>105</v>
      </c>
      <c r="D7" s="5" t="s">
        <v>396</v>
      </c>
      <c r="E7" s="5" t="s">
        <v>397</v>
      </c>
      <c r="F7" s="243" t="s">
        <v>399</v>
      </c>
      <c r="G7" s="243" t="s">
        <v>400</v>
      </c>
      <c r="H7" s="243" t="s">
        <v>401</v>
      </c>
      <c r="I7" s="243" t="s">
        <v>49</v>
      </c>
      <c r="J7" s="628"/>
    </row>
    <row r="8" spans="1:10" ht="15" x14ac:dyDescent="0.2">
      <c r="A8" s="216" t="s">
        <v>264</v>
      </c>
      <c r="B8" s="216" t="s">
        <v>265</v>
      </c>
      <c r="C8" s="216" t="s">
        <v>266</v>
      </c>
      <c r="D8" s="216" t="s">
        <v>267</v>
      </c>
      <c r="E8" s="216" t="s">
        <v>268</v>
      </c>
      <c r="F8" s="216" t="s">
        <v>271</v>
      </c>
      <c r="G8" s="216" t="s">
        <v>289</v>
      </c>
      <c r="H8" s="216" t="s">
        <v>290</v>
      </c>
      <c r="I8" s="216" t="s">
        <v>291</v>
      </c>
      <c r="J8" s="216" t="s">
        <v>319</v>
      </c>
    </row>
    <row r="9" spans="1:10" x14ac:dyDescent="0.2">
      <c r="A9" s="8">
        <v>1</v>
      </c>
      <c r="B9" s="356" t="s">
        <v>906</v>
      </c>
      <c r="C9" s="356" t="s">
        <v>906</v>
      </c>
      <c r="D9" s="356" t="s">
        <v>906</v>
      </c>
      <c r="E9" s="356" t="s">
        <v>906</v>
      </c>
      <c r="F9" s="356" t="s">
        <v>906</v>
      </c>
      <c r="G9" s="356" t="s">
        <v>906</v>
      </c>
      <c r="H9" s="356" t="s">
        <v>906</v>
      </c>
      <c r="I9" s="356" t="s">
        <v>906</v>
      </c>
      <c r="J9" s="356" t="s">
        <v>906</v>
      </c>
    </row>
    <row r="10" spans="1:10" x14ac:dyDescent="0.2">
      <c r="A10" s="30" t="s">
        <v>19</v>
      </c>
      <c r="B10" s="356" t="s">
        <v>906</v>
      </c>
      <c r="C10" s="356" t="s">
        <v>906</v>
      </c>
      <c r="D10" s="356" t="s">
        <v>906</v>
      </c>
      <c r="E10" s="356" t="s">
        <v>906</v>
      </c>
      <c r="F10" s="356" t="s">
        <v>906</v>
      </c>
      <c r="G10" s="356" t="s">
        <v>906</v>
      </c>
      <c r="H10" s="356" t="s">
        <v>906</v>
      </c>
      <c r="I10" s="356" t="s">
        <v>906</v>
      </c>
      <c r="J10" s="356" t="s">
        <v>906</v>
      </c>
    </row>
    <row r="13" spans="1:10" ht="12.75" customHeight="1" x14ac:dyDescent="0.2">
      <c r="A13" s="218"/>
      <c r="B13" s="218"/>
      <c r="C13" s="218"/>
      <c r="D13" s="218"/>
      <c r="I13" s="561" t="s">
        <v>13</v>
      </c>
      <c r="J13" s="561"/>
    </row>
    <row r="14" spans="1:10" ht="12.75" customHeight="1" x14ac:dyDescent="0.2">
      <c r="A14" s="218"/>
      <c r="B14" s="218"/>
      <c r="C14" s="218"/>
      <c r="D14" s="218"/>
      <c r="I14" s="561" t="s">
        <v>14</v>
      </c>
      <c r="J14" s="561"/>
    </row>
    <row r="15" spans="1:10" ht="12.75" customHeight="1" x14ac:dyDescent="0.2">
      <c r="A15" s="218"/>
      <c r="B15" s="218"/>
      <c r="C15" s="218"/>
      <c r="D15" s="218"/>
      <c r="I15" s="561" t="s">
        <v>89</v>
      </c>
      <c r="J15" s="561"/>
    </row>
    <row r="16" spans="1:10" x14ac:dyDescent="0.2">
      <c r="A16" s="218" t="s">
        <v>12</v>
      </c>
      <c r="C16" s="218"/>
      <c r="D16" s="218"/>
      <c r="J16" s="220" t="s">
        <v>86</v>
      </c>
    </row>
  </sheetData>
  <mergeCells count="12">
    <mergeCell ref="I15:J15"/>
    <mergeCell ref="I5:J5"/>
    <mergeCell ref="J6:J7"/>
    <mergeCell ref="A1:H1"/>
    <mergeCell ref="I13:J13"/>
    <mergeCell ref="I14:J14"/>
    <mergeCell ref="A2:J2"/>
    <mergeCell ref="A4:I4"/>
    <mergeCell ref="A6:A7"/>
    <mergeCell ref="B6:B7"/>
    <mergeCell ref="C6:E6"/>
    <mergeCell ref="F6:I6"/>
  </mergeCells>
  <printOptions horizontalCentered="1"/>
  <pageMargins left="0.70866141732283472" right="0.70866141732283472" top="0.23622047244094491" bottom="0" header="0.31496062992125984" footer="0.31496062992125984"/>
  <pageSetup paperSize="9" orientation="landscape"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H27"/>
  <sheetViews>
    <sheetView view="pageBreakPreview" topLeftCell="A4" zoomScale="80" zoomScaleSheetLayoutView="80" workbookViewId="0">
      <selection activeCell="K17" sqref="K17"/>
    </sheetView>
  </sheetViews>
  <sheetFormatPr defaultColWidth="9.140625" defaultRowHeight="12.75" x14ac:dyDescent="0.2"/>
  <cols>
    <col min="1" max="1" width="5.28515625" style="218" customWidth="1"/>
    <col min="2" max="2" width="8.5703125" style="218" customWidth="1"/>
    <col min="3" max="3" width="32.140625" style="218" customWidth="1"/>
    <col min="4" max="4" width="15.140625" style="218" customWidth="1"/>
    <col min="5" max="6" width="11.7109375" style="218" customWidth="1"/>
    <col min="7" max="7" width="13.7109375" style="218" customWidth="1"/>
    <col min="8" max="8" width="26.140625" style="218" customWidth="1"/>
    <col min="9" max="16384" width="9.140625" style="218"/>
  </cols>
  <sheetData>
    <row r="1" spans="1:8" x14ac:dyDescent="0.2">
      <c r="A1" s="218" t="s">
        <v>11</v>
      </c>
      <c r="H1" s="233" t="s">
        <v>553</v>
      </c>
    </row>
    <row r="2" spans="1:8" s="222" customFormat="1" ht="15.75" x14ac:dyDescent="0.25">
      <c r="A2" s="589" t="s">
        <v>0</v>
      </c>
      <c r="B2" s="589"/>
      <c r="C2" s="589"/>
      <c r="D2" s="589"/>
      <c r="E2" s="589"/>
      <c r="F2" s="589"/>
      <c r="G2" s="589"/>
      <c r="H2" s="589"/>
    </row>
    <row r="3" spans="1:8" s="222" customFormat="1" ht="20.25" customHeight="1" x14ac:dyDescent="0.3">
      <c r="A3" s="590" t="s">
        <v>702</v>
      </c>
      <c r="B3" s="590"/>
      <c r="C3" s="590"/>
      <c r="D3" s="590"/>
      <c r="E3" s="590"/>
      <c r="F3" s="590"/>
      <c r="G3" s="590"/>
      <c r="H3" s="590"/>
    </row>
    <row r="5" spans="1:8" s="222" customFormat="1" ht="15.75" x14ac:dyDescent="0.25">
      <c r="A5" s="639" t="s">
        <v>552</v>
      </c>
      <c r="B5" s="639"/>
      <c r="C5" s="639"/>
      <c r="D5" s="639"/>
      <c r="E5" s="639"/>
      <c r="F5" s="639"/>
      <c r="G5" s="639"/>
      <c r="H5" s="640"/>
    </row>
    <row r="7" spans="1:8" x14ac:dyDescent="0.2">
      <c r="A7" s="224" t="s">
        <v>905</v>
      </c>
      <c r="B7" s="224"/>
      <c r="C7" s="224"/>
      <c r="D7" s="224"/>
      <c r="E7" s="224"/>
      <c r="F7" s="224"/>
      <c r="G7" s="224"/>
    </row>
    <row r="9" spans="1:8" ht="13.9" customHeight="1" x14ac:dyDescent="0.25">
      <c r="A9" s="234"/>
      <c r="B9" s="234"/>
      <c r="C9" s="234"/>
      <c r="D9" s="234"/>
      <c r="E9" s="234"/>
      <c r="F9" s="234"/>
      <c r="G9" s="234"/>
    </row>
    <row r="10" spans="1:8" s="225" customFormat="1" x14ac:dyDescent="0.2">
      <c r="A10" s="218"/>
      <c r="B10" s="218"/>
      <c r="C10" s="218"/>
      <c r="D10" s="218"/>
      <c r="E10" s="218"/>
      <c r="F10" s="218"/>
      <c r="G10" s="218"/>
      <c r="H10" s="134"/>
    </row>
    <row r="11" spans="1:8" s="225" customFormat="1" ht="39.75" customHeight="1" x14ac:dyDescent="0.2">
      <c r="A11" s="226"/>
      <c r="B11" s="634" t="s">
        <v>283</v>
      </c>
      <c r="C11" s="634" t="s">
        <v>284</v>
      </c>
      <c r="D11" s="636" t="s">
        <v>285</v>
      </c>
      <c r="E11" s="637"/>
      <c r="F11" s="637"/>
      <c r="G11" s="638"/>
      <c r="H11" s="634" t="s">
        <v>80</v>
      </c>
    </row>
    <row r="12" spans="1:8" s="225" customFormat="1" ht="25.5" x14ac:dyDescent="0.25">
      <c r="A12" s="227"/>
      <c r="B12" s="635"/>
      <c r="C12" s="635"/>
      <c r="D12" s="235" t="s">
        <v>286</v>
      </c>
      <c r="E12" s="235" t="s">
        <v>287</v>
      </c>
      <c r="F12" s="235" t="s">
        <v>288</v>
      </c>
      <c r="G12" s="235" t="s">
        <v>19</v>
      </c>
      <c r="H12" s="635"/>
    </row>
    <row r="13" spans="1:8" s="225" customFormat="1" ht="35.450000000000003" customHeight="1" x14ac:dyDescent="0.25">
      <c r="A13" s="227"/>
      <c r="B13" s="237" t="s">
        <v>31</v>
      </c>
      <c r="C13" s="641" t="s">
        <v>292</v>
      </c>
      <c r="D13" s="642"/>
      <c r="E13" s="642"/>
      <c r="F13" s="642"/>
      <c r="G13" s="642"/>
      <c r="H13" s="643"/>
    </row>
    <row r="14" spans="1:8" s="236" customFormat="1" ht="20.25" customHeight="1" x14ac:dyDescent="0.2">
      <c r="B14" s="238"/>
      <c r="C14" s="382" t="s">
        <v>931</v>
      </c>
      <c r="D14" s="237">
        <v>1</v>
      </c>
      <c r="E14" s="237">
        <v>0</v>
      </c>
      <c r="F14" s="237">
        <v>0</v>
      </c>
      <c r="G14" s="237">
        <v>1</v>
      </c>
      <c r="H14" s="644" t="s">
        <v>907</v>
      </c>
    </row>
    <row r="15" spans="1:8" s="239" customFormat="1" ht="21" customHeight="1" x14ac:dyDescent="0.2">
      <c r="B15" s="152"/>
      <c r="C15" s="364" t="s">
        <v>908</v>
      </c>
      <c r="D15" s="174">
        <v>1</v>
      </c>
      <c r="E15" s="174">
        <v>0</v>
      </c>
      <c r="F15" s="174">
        <v>0</v>
      </c>
      <c r="G15" s="174">
        <v>1</v>
      </c>
      <c r="H15" s="645"/>
    </row>
    <row r="16" spans="1:8" ht="21.75" customHeight="1" x14ac:dyDescent="0.2">
      <c r="A16" s="230"/>
      <c r="B16" s="229"/>
      <c r="C16" s="364" t="s">
        <v>909</v>
      </c>
      <c r="D16" s="174">
        <v>1</v>
      </c>
      <c r="E16" s="153">
        <v>0</v>
      </c>
      <c r="F16" s="153">
        <v>0</v>
      </c>
      <c r="G16" s="153">
        <v>1</v>
      </c>
      <c r="H16" s="645"/>
    </row>
    <row r="17" spans="2:8" ht="24" customHeight="1" x14ac:dyDescent="0.2">
      <c r="B17" s="152"/>
      <c r="C17" s="364"/>
      <c r="D17" s="152"/>
      <c r="E17" s="152"/>
      <c r="F17" s="152"/>
      <c r="G17" s="152"/>
      <c r="H17" s="645"/>
    </row>
    <row r="18" spans="2:8" s="148" customFormat="1" ht="41.25" customHeight="1" x14ac:dyDescent="0.2">
      <c r="B18" s="152"/>
      <c r="C18" s="364"/>
      <c r="D18" s="152"/>
      <c r="E18" s="152"/>
      <c r="F18" s="152"/>
      <c r="G18" s="152"/>
      <c r="H18" s="645"/>
    </row>
    <row r="19" spans="2:8" s="148" customFormat="1" ht="35.25" customHeight="1" x14ac:dyDescent="0.2">
      <c r="B19" s="237" t="s">
        <v>35</v>
      </c>
      <c r="C19" s="383" t="s">
        <v>466</v>
      </c>
      <c r="D19" s="384"/>
      <c r="E19" s="384"/>
      <c r="F19" s="384"/>
      <c r="G19" s="385"/>
      <c r="H19" s="645"/>
    </row>
    <row r="20" spans="2:8" s="148" customFormat="1" ht="31.5" customHeight="1" x14ac:dyDescent="0.2">
      <c r="B20" s="231"/>
      <c r="C20" s="238" t="s">
        <v>910</v>
      </c>
      <c r="D20" s="368">
        <v>1</v>
      </c>
      <c r="E20" s="368">
        <v>0</v>
      </c>
      <c r="F20" s="368">
        <v>0</v>
      </c>
      <c r="G20" s="368">
        <v>1</v>
      </c>
      <c r="H20" s="646"/>
    </row>
    <row r="21" spans="2:8" s="148" customFormat="1" x14ac:dyDescent="0.2">
      <c r="B21" s="386"/>
      <c r="C21" s="236"/>
      <c r="D21" s="226"/>
      <c r="E21" s="226"/>
      <c r="F21" s="226"/>
      <c r="G21" s="226"/>
      <c r="H21" s="387"/>
    </row>
    <row r="22" spans="2:8" s="148" customFormat="1" x14ac:dyDescent="0.2">
      <c r="B22" s="386"/>
      <c r="C22" s="236"/>
      <c r="D22" s="226"/>
      <c r="E22" s="226"/>
      <c r="F22" s="226"/>
      <c r="G22" s="226"/>
      <c r="H22" s="387"/>
    </row>
    <row r="23" spans="2:8" s="148" customFormat="1" x14ac:dyDescent="0.2">
      <c r="B23" s="386"/>
      <c r="C23" s="236"/>
      <c r="D23" s="226"/>
      <c r="E23" s="226"/>
      <c r="F23" s="226"/>
      <c r="G23" s="226"/>
      <c r="H23" s="387"/>
    </row>
    <row r="24" spans="2:8" ht="12.75" customHeight="1" x14ac:dyDescent="0.2">
      <c r="D24" s="633" t="s">
        <v>13</v>
      </c>
      <c r="E24" s="633"/>
      <c r="F24" s="633"/>
      <c r="G24" s="633"/>
    </row>
    <row r="25" spans="2:8" ht="12.75" customHeight="1" x14ac:dyDescent="0.2">
      <c r="D25" s="561" t="s">
        <v>14</v>
      </c>
      <c r="E25" s="561"/>
      <c r="F25" s="561"/>
      <c r="G25" s="561"/>
    </row>
    <row r="26" spans="2:8" ht="12.75" customHeight="1" x14ac:dyDescent="0.2">
      <c r="D26" s="561" t="s">
        <v>89</v>
      </c>
      <c r="E26" s="561"/>
      <c r="F26" s="561"/>
      <c r="G26" s="561"/>
    </row>
    <row r="27" spans="2:8" x14ac:dyDescent="0.2">
      <c r="B27" s="218" t="s">
        <v>12</v>
      </c>
      <c r="E27" s="218" t="s">
        <v>853</v>
      </c>
    </row>
  </sheetData>
  <mergeCells count="12">
    <mergeCell ref="A2:H2"/>
    <mergeCell ref="A3:H3"/>
    <mergeCell ref="A5:H5"/>
    <mergeCell ref="C13:H13"/>
    <mergeCell ref="H14:H20"/>
    <mergeCell ref="H11:H12"/>
    <mergeCell ref="D24:G24"/>
    <mergeCell ref="D25:G25"/>
    <mergeCell ref="D26:G26"/>
    <mergeCell ref="B11:B12"/>
    <mergeCell ref="C11:C12"/>
    <mergeCell ref="D11:G11"/>
  </mergeCells>
  <printOptions horizontalCentered="1"/>
  <pageMargins left="0.70866141732283472" right="0.70866141732283472" top="0.23622047244094491" bottom="0" header="0.31496062992125984" footer="0.31496062992125984"/>
  <pageSetup paperSize="9" orientation="landscape"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M20"/>
  <sheetViews>
    <sheetView tabSelected="1" view="pageBreakPreview" zoomScaleSheetLayoutView="100" workbookViewId="0">
      <selection activeCell="L10" sqref="L10"/>
    </sheetView>
  </sheetViews>
  <sheetFormatPr defaultRowHeight="12.75" x14ac:dyDescent="0.2"/>
  <cols>
    <col min="1" max="1" width="8.28515625" customWidth="1"/>
    <col min="2" max="2" width="15.5703125" customWidth="1"/>
    <col min="3" max="3" width="14.7109375" customWidth="1"/>
    <col min="4" max="4" width="21" customWidth="1"/>
    <col min="5" max="5" width="21.140625" customWidth="1"/>
    <col min="6" max="6" width="20.7109375" customWidth="1"/>
    <col min="7" max="7" width="23.5703125" customWidth="1"/>
    <col min="8" max="8" width="17.42578125" customWidth="1"/>
  </cols>
  <sheetData>
    <row r="1" spans="1:9" ht="18" x14ac:dyDescent="0.35">
      <c r="A1" s="563" t="s">
        <v>0</v>
      </c>
      <c r="B1" s="563"/>
      <c r="C1" s="563"/>
      <c r="D1" s="563"/>
      <c r="E1" s="563"/>
      <c r="F1" s="563"/>
      <c r="H1" s="210" t="s">
        <v>644</v>
      </c>
    </row>
    <row r="2" spans="1:9" ht="21" x14ac:dyDescent="0.35">
      <c r="A2" s="564" t="s">
        <v>702</v>
      </c>
      <c r="B2" s="564"/>
      <c r="C2" s="564"/>
      <c r="D2" s="564"/>
      <c r="E2" s="564"/>
      <c r="F2" s="564"/>
      <c r="G2" s="564"/>
    </row>
    <row r="3" spans="1:9" ht="15" x14ac:dyDescent="0.3">
      <c r="A3" s="212"/>
      <c r="B3" s="212"/>
    </row>
    <row r="4" spans="1:9" ht="18" customHeight="1" x14ac:dyDescent="0.35">
      <c r="A4" s="565" t="s">
        <v>645</v>
      </c>
      <c r="B4" s="565"/>
      <c r="C4" s="565"/>
      <c r="D4" s="565"/>
      <c r="E4" s="565"/>
      <c r="F4" s="565"/>
      <c r="G4" s="565"/>
    </row>
    <row r="5" spans="1:9" ht="15" x14ac:dyDescent="0.3">
      <c r="A5" s="224" t="s">
        <v>905</v>
      </c>
      <c r="B5" s="213"/>
    </row>
    <row r="6" spans="1:9" ht="15" x14ac:dyDescent="0.3">
      <c r="A6" s="213"/>
      <c r="B6" s="213"/>
      <c r="F6" s="566" t="s">
        <v>781</v>
      </c>
      <c r="G6" s="566"/>
      <c r="H6" s="566"/>
    </row>
    <row r="7" spans="1:9" ht="59.25" customHeight="1" x14ac:dyDescent="0.2">
      <c r="A7" s="214" t="s">
        <v>2</v>
      </c>
      <c r="B7" s="311" t="s">
        <v>3</v>
      </c>
      <c r="C7" s="316" t="s">
        <v>646</v>
      </c>
      <c r="D7" s="316" t="s">
        <v>647</v>
      </c>
      <c r="E7" s="316" t="s">
        <v>648</v>
      </c>
      <c r="F7" s="316" t="s">
        <v>649</v>
      </c>
      <c r="G7" s="352" t="s">
        <v>704</v>
      </c>
      <c r="H7" s="300" t="s">
        <v>874</v>
      </c>
    </row>
    <row r="8" spans="1:9" s="210" customFormat="1" ht="15" x14ac:dyDescent="0.25">
      <c r="A8" s="216" t="s">
        <v>264</v>
      </c>
      <c r="B8" s="216" t="s">
        <v>265</v>
      </c>
      <c r="C8" s="216" t="s">
        <v>266</v>
      </c>
      <c r="D8" s="216" t="s">
        <v>267</v>
      </c>
      <c r="E8" s="216" t="s">
        <v>268</v>
      </c>
      <c r="F8" s="216" t="s">
        <v>269</v>
      </c>
      <c r="G8" s="353" t="s">
        <v>270</v>
      </c>
      <c r="H8" s="245">
        <v>8</v>
      </c>
    </row>
    <row r="9" spans="1:9" s="210" customFormat="1" ht="15" x14ac:dyDescent="0.25">
      <c r="A9" s="8">
        <v>1</v>
      </c>
      <c r="B9" s="19" t="s">
        <v>901</v>
      </c>
      <c r="C9" s="371">
        <v>116</v>
      </c>
      <c r="D9" s="285">
        <v>116</v>
      </c>
      <c r="E9" s="285" t="s">
        <v>906</v>
      </c>
      <c r="F9" s="285" t="s">
        <v>906</v>
      </c>
      <c r="G9" s="285">
        <v>116</v>
      </c>
      <c r="H9" s="285" t="s">
        <v>941</v>
      </c>
    </row>
    <row r="10" spans="1:9" s="210" customFormat="1" ht="39" x14ac:dyDescent="0.25">
      <c r="A10" s="8">
        <v>2</v>
      </c>
      <c r="B10" s="19" t="s">
        <v>902</v>
      </c>
      <c r="C10" s="371">
        <v>161</v>
      </c>
      <c r="D10" s="285">
        <v>161</v>
      </c>
      <c r="E10" s="285" t="s">
        <v>906</v>
      </c>
      <c r="F10" s="285" t="s">
        <v>906</v>
      </c>
      <c r="G10" s="285">
        <v>161</v>
      </c>
      <c r="H10" s="812" t="s">
        <v>942</v>
      </c>
    </row>
    <row r="11" spans="1:9" s="210" customFormat="1" ht="26.25" x14ac:dyDescent="0.25">
      <c r="A11" s="8">
        <v>3</v>
      </c>
      <c r="B11" s="19" t="s">
        <v>903</v>
      </c>
      <c r="C11" s="371">
        <v>55</v>
      </c>
      <c r="D11" s="285">
        <v>55</v>
      </c>
      <c r="E11" s="285" t="s">
        <v>906</v>
      </c>
      <c r="F11" s="285" t="s">
        <v>906</v>
      </c>
      <c r="G11" s="285">
        <v>55</v>
      </c>
      <c r="H11" s="812" t="s">
        <v>943</v>
      </c>
    </row>
    <row r="12" spans="1:9" x14ac:dyDescent="0.2">
      <c r="A12" s="9"/>
      <c r="B12" s="376" t="s">
        <v>19</v>
      </c>
      <c r="C12" s="357">
        <f>SUM(C9:C11)</f>
        <v>332</v>
      </c>
      <c r="D12" s="346">
        <v>332</v>
      </c>
      <c r="E12" s="346" t="s">
        <v>906</v>
      </c>
      <c r="F12" s="346" t="s">
        <v>906</v>
      </c>
      <c r="G12" s="346">
        <v>332</v>
      </c>
      <c r="H12" s="346"/>
    </row>
    <row r="13" spans="1:9" x14ac:dyDescent="0.2">
      <c r="A13" s="217"/>
    </row>
    <row r="16" spans="1:9" ht="15" customHeight="1" x14ac:dyDescent="0.2">
      <c r="A16" s="317"/>
      <c r="B16" s="317"/>
      <c r="C16" s="317"/>
      <c r="D16" s="317"/>
      <c r="E16" s="317"/>
      <c r="F16" s="582" t="s">
        <v>13</v>
      </c>
      <c r="G16" s="582"/>
      <c r="H16" s="318"/>
      <c r="I16" s="318"/>
    </row>
    <row r="17" spans="1:13" ht="15" customHeight="1" x14ac:dyDescent="0.2">
      <c r="A17" s="317"/>
      <c r="B17" s="317"/>
      <c r="C17" s="317"/>
      <c r="D17" s="317"/>
      <c r="E17" s="317"/>
      <c r="F17" s="582" t="s">
        <v>14</v>
      </c>
      <c r="G17" s="582"/>
      <c r="H17" s="318"/>
      <c r="I17" s="318"/>
    </row>
    <row r="18" spans="1:13" ht="15" customHeight="1" x14ac:dyDescent="0.2">
      <c r="A18" s="317"/>
      <c r="B18" s="317"/>
      <c r="C18" s="317"/>
      <c r="D18" s="317"/>
      <c r="E18" s="317"/>
      <c r="F18" s="648" t="s">
        <v>89</v>
      </c>
      <c r="G18" s="648"/>
      <c r="H18" s="648"/>
      <c r="I18" s="648"/>
    </row>
    <row r="19" spans="1:13" x14ac:dyDescent="0.2">
      <c r="A19" s="317" t="s">
        <v>12</v>
      </c>
      <c r="C19" s="317"/>
      <c r="D19" s="317"/>
      <c r="E19" s="317"/>
      <c r="F19" s="647" t="s">
        <v>86</v>
      </c>
      <c r="G19" s="647"/>
      <c r="H19" s="317"/>
      <c r="I19" s="317"/>
    </row>
    <row r="20" spans="1:13" x14ac:dyDescent="0.2">
      <c r="A20" s="317"/>
      <c r="B20" s="317"/>
      <c r="C20" s="317"/>
      <c r="D20" s="317"/>
      <c r="E20" s="317"/>
      <c r="F20" s="317"/>
      <c r="G20" s="317"/>
      <c r="H20" s="317"/>
      <c r="I20" s="317"/>
      <c r="J20" s="317"/>
      <c r="K20" s="317"/>
      <c r="L20" s="317"/>
      <c r="M20" s="317"/>
    </row>
  </sheetData>
  <mergeCells count="8">
    <mergeCell ref="F19:G19"/>
    <mergeCell ref="A1:F1"/>
    <mergeCell ref="A2:G2"/>
    <mergeCell ref="A4:G4"/>
    <mergeCell ref="F16:G16"/>
    <mergeCell ref="F17:G17"/>
    <mergeCell ref="F18:I18"/>
    <mergeCell ref="F6:H6"/>
  </mergeCells>
  <printOptions horizontalCentered="1"/>
  <pageMargins left="0.70866141732283472" right="0.70866141732283472" top="0.23622047244094491" bottom="0" header="0.31496062992125984" footer="0.31496062992125984"/>
  <pageSetup paperSize="9" scale="93" orientation="landscape"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M20"/>
  <sheetViews>
    <sheetView view="pageBreakPreview" zoomScaleSheetLayoutView="100" workbookViewId="0">
      <selection activeCell="A5" sqref="A5"/>
    </sheetView>
  </sheetViews>
  <sheetFormatPr defaultRowHeight="12.75" x14ac:dyDescent="0.2"/>
  <cols>
    <col min="1" max="1" width="8.28515625" customWidth="1"/>
    <col min="2" max="2" width="15.5703125" customWidth="1"/>
    <col min="3" max="3" width="14.7109375" customWidth="1"/>
    <col min="4" max="4" width="21" customWidth="1"/>
    <col min="5" max="5" width="15.7109375" customWidth="1"/>
    <col min="6" max="6" width="16.28515625" customWidth="1"/>
    <col min="7" max="7" width="22" customWidth="1"/>
    <col min="8" max="8" width="17.42578125" customWidth="1"/>
  </cols>
  <sheetData>
    <row r="1" spans="1:9" ht="18" x14ac:dyDescent="0.35">
      <c r="A1" s="563" t="s">
        <v>0</v>
      </c>
      <c r="B1" s="563"/>
      <c r="C1" s="563"/>
      <c r="D1" s="563"/>
      <c r="E1" s="563"/>
      <c r="F1" s="563"/>
      <c r="H1" s="210" t="s">
        <v>875</v>
      </c>
    </row>
    <row r="2" spans="1:9" ht="21" x14ac:dyDescent="0.35">
      <c r="A2" s="564" t="s">
        <v>702</v>
      </c>
      <c r="B2" s="564"/>
      <c r="C2" s="564"/>
      <c r="D2" s="564"/>
      <c r="E2" s="564"/>
      <c r="F2" s="564"/>
      <c r="G2" s="564"/>
    </row>
    <row r="3" spans="1:9" ht="15" x14ac:dyDescent="0.3">
      <c r="A3" s="212"/>
      <c r="B3" s="212"/>
    </row>
    <row r="4" spans="1:9" ht="18" customHeight="1" x14ac:dyDescent="0.35">
      <c r="A4" s="565" t="s">
        <v>876</v>
      </c>
      <c r="B4" s="565"/>
      <c r="C4" s="565"/>
      <c r="D4" s="565"/>
      <c r="E4" s="565"/>
      <c r="F4" s="565"/>
      <c r="G4" s="565"/>
    </row>
    <row r="5" spans="1:9" ht="15" x14ac:dyDescent="0.3">
      <c r="A5" s="224" t="s">
        <v>905</v>
      </c>
      <c r="B5" s="213"/>
    </row>
    <row r="6" spans="1:9" ht="15" x14ac:dyDescent="0.3">
      <c r="A6" s="213"/>
      <c r="B6" s="213"/>
      <c r="F6" s="566" t="s">
        <v>781</v>
      </c>
      <c r="G6" s="566"/>
      <c r="H6" s="566"/>
    </row>
    <row r="7" spans="1:9" ht="59.25" customHeight="1" x14ac:dyDescent="0.2">
      <c r="A7" s="311" t="s">
        <v>2</v>
      </c>
      <c r="B7" s="311" t="s">
        <v>3</v>
      </c>
      <c r="C7" s="316" t="s">
        <v>877</v>
      </c>
      <c r="D7" s="316" t="s">
        <v>878</v>
      </c>
      <c r="E7" s="316" t="s">
        <v>879</v>
      </c>
      <c r="F7" s="316" t="s">
        <v>880</v>
      </c>
      <c r="G7" s="352" t="s">
        <v>881</v>
      </c>
      <c r="H7" s="300" t="s">
        <v>882</v>
      </c>
    </row>
    <row r="8" spans="1:9" s="210" customFormat="1" ht="15" x14ac:dyDescent="0.25">
      <c r="A8" s="216" t="s">
        <v>264</v>
      </c>
      <c r="B8" s="216" t="s">
        <v>265</v>
      </c>
      <c r="C8" s="216" t="s">
        <v>266</v>
      </c>
      <c r="D8" s="216" t="s">
        <v>267</v>
      </c>
      <c r="E8" s="216" t="s">
        <v>268</v>
      </c>
      <c r="F8" s="216" t="s">
        <v>269</v>
      </c>
      <c r="G8" s="353" t="s">
        <v>270</v>
      </c>
      <c r="H8" s="245">
        <v>8</v>
      </c>
    </row>
    <row r="9" spans="1:9" s="210" customFormat="1" ht="15" x14ac:dyDescent="0.25">
      <c r="A9" s="8">
        <v>1</v>
      </c>
      <c r="B9" s="19" t="s">
        <v>901</v>
      </c>
      <c r="C9" s="8">
        <v>314</v>
      </c>
      <c r="D9" s="356" t="s">
        <v>7</v>
      </c>
      <c r="E9" s="228" t="s">
        <v>7</v>
      </c>
      <c r="F9" s="228" t="s">
        <v>7</v>
      </c>
      <c r="G9" s="388" t="s">
        <v>7</v>
      </c>
      <c r="H9" s="245" t="s">
        <v>7</v>
      </c>
    </row>
    <row r="10" spans="1:9" s="210" customFormat="1" ht="15" x14ac:dyDescent="0.25">
      <c r="A10" s="8">
        <v>2</v>
      </c>
      <c r="B10" s="19" t="s">
        <v>902</v>
      </c>
      <c r="C10" s="8">
        <v>311</v>
      </c>
      <c r="D10" s="356" t="s">
        <v>7</v>
      </c>
      <c r="E10" s="228" t="s">
        <v>7</v>
      </c>
      <c r="F10" s="228" t="s">
        <v>7</v>
      </c>
      <c r="G10" s="388" t="s">
        <v>7</v>
      </c>
      <c r="H10" s="245" t="s">
        <v>7</v>
      </c>
    </row>
    <row r="11" spans="1:9" s="210" customFormat="1" ht="15" x14ac:dyDescent="0.25">
      <c r="A11" s="8">
        <v>3</v>
      </c>
      <c r="B11" s="19" t="s">
        <v>903</v>
      </c>
      <c r="C11" s="8">
        <v>96</v>
      </c>
      <c r="D11" s="356" t="s">
        <v>7</v>
      </c>
      <c r="E11" s="228" t="s">
        <v>7</v>
      </c>
      <c r="F11" s="228" t="s">
        <v>7</v>
      </c>
      <c r="G11" s="388" t="s">
        <v>7</v>
      </c>
      <c r="H11" s="245" t="s">
        <v>7</v>
      </c>
    </row>
    <row r="12" spans="1:9" x14ac:dyDescent="0.2">
      <c r="A12" s="9"/>
      <c r="B12" s="376" t="s">
        <v>19</v>
      </c>
      <c r="C12" s="357">
        <v>721</v>
      </c>
      <c r="D12" s="357" t="s">
        <v>7</v>
      </c>
      <c r="E12" s="356" t="s">
        <v>7</v>
      </c>
      <c r="F12" s="356" t="s">
        <v>7</v>
      </c>
      <c r="G12" s="355" t="s">
        <v>7</v>
      </c>
      <c r="H12" s="356" t="s">
        <v>7</v>
      </c>
    </row>
    <row r="13" spans="1:9" x14ac:dyDescent="0.2">
      <c r="A13" s="217"/>
    </row>
    <row r="14" spans="1:9" x14ac:dyDescent="0.2">
      <c r="B14" s="247"/>
      <c r="C14" s="247"/>
    </row>
    <row r="15" spans="1:9" x14ac:dyDescent="0.2">
      <c r="B15" s="247"/>
      <c r="C15" s="247"/>
    </row>
    <row r="16" spans="1:9" ht="15" customHeight="1" x14ac:dyDescent="0.2">
      <c r="A16" s="317"/>
      <c r="B16" s="247"/>
      <c r="C16" s="247"/>
      <c r="D16" s="317"/>
      <c r="E16" s="317"/>
      <c r="F16" s="582" t="s">
        <v>13</v>
      </c>
      <c r="G16" s="582"/>
      <c r="H16" s="318"/>
      <c r="I16" s="318"/>
    </row>
    <row r="17" spans="1:13" ht="15" customHeight="1" x14ac:dyDescent="0.2">
      <c r="A17" s="317"/>
      <c r="B17" s="11"/>
      <c r="C17" s="11"/>
      <c r="D17" s="317"/>
      <c r="E17" s="317"/>
      <c r="F17" s="582" t="s">
        <v>14</v>
      </c>
      <c r="G17" s="582"/>
      <c r="H17" s="318"/>
      <c r="I17" s="318"/>
    </row>
    <row r="18" spans="1:13" ht="15" customHeight="1" x14ac:dyDescent="0.2">
      <c r="A18" s="317"/>
      <c r="B18" s="317"/>
      <c r="C18" s="317"/>
      <c r="D18" s="317"/>
      <c r="E18" s="317"/>
      <c r="F18" s="648" t="s">
        <v>89</v>
      </c>
      <c r="G18" s="648"/>
      <c r="H18" s="648"/>
      <c r="I18" s="648"/>
    </row>
    <row r="19" spans="1:13" x14ac:dyDescent="0.2">
      <c r="A19" s="317" t="s">
        <v>12</v>
      </c>
      <c r="C19" s="317"/>
      <c r="D19" s="317"/>
      <c r="E19" s="317"/>
      <c r="F19" s="647" t="s">
        <v>86</v>
      </c>
      <c r="G19" s="647"/>
      <c r="H19" s="317"/>
      <c r="I19" s="317"/>
    </row>
    <row r="20" spans="1:13" x14ac:dyDescent="0.2">
      <c r="A20" s="317"/>
      <c r="B20" s="317"/>
      <c r="C20" s="317"/>
      <c r="D20" s="317"/>
      <c r="E20" s="317"/>
      <c r="F20" s="317"/>
      <c r="G20" s="317"/>
      <c r="H20" s="317"/>
      <c r="I20" s="317"/>
      <c r="J20" s="317"/>
      <c r="K20" s="317"/>
      <c r="L20" s="317"/>
      <c r="M20" s="317"/>
    </row>
  </sheetData>
  <mergeCells count="8">
    <mergeCell ref="F18:I18"/>
    <mergeCell ref="F19:G19"/>
    <mergeCell ref="A1:F1"/>
    <mergeCell ref="A2:G2"/>
    <mergeCell ref="A4:G4"/>
    <mergeCell ref="F6:H6"/>
    <mergeCell ref="F16:G16"/>
    <mergeCell ref="F17:G17"/>
  </mergeCells>
  <printOptions horizontalCentered="1"/>
  <pageMargins left="0.70866141732283472" right="0.70866141732283472" top="0.23622047244094491" bottom="0" header="0.31496062992125984" footer="0.31496062992125984"/>
  <pageSetup paperSize="9" orientation="landscape"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S43"/>
  <sheetViews>
    <sheetView view="pageBreakPreview" topLeftCell="A10" zoomScale="115" zoomScaleSheetLayoutView="115" workbookViewId="0">
      <selection activeCell="E24" sqref="E24"/>
    </sheetView>
  </sheetViews>
  <sheetFormatPr defaultRowHeight="12.75" x14ac:dyDescent="0.2"/>
  <cols>
    <col min="1" max="1" width="10.28515625" customWidth="1"/>
    <col min="2" max="2" width="12" customWidth="1"/>
    <col min="3" max="3" width="16.28515625" customWidth="1"/>
    <col min="4" max="4" width="15.85546875" customWidth="1"/>
    <col min="5" max="5" width="11.5703125" customWidth="1"/>
    <col min="6" max="6" width="15" customWidth="1"/>
    <col min="7" max="7" width="9.7109375" customWidth="1"/>
    <col min="8" max="8" width="15.140625" customWidth="1"/>
    <col min="9" max="9" width="16.5703125" customWidth="1"/>
    <col min="10" max="10" width="18.28515625" customWidth="1"/>
    <col min="11" max="11" width="14.140625" customWidth="1"/>
  </cols>
  <sheetData>
    <row r="1" spans="1:19" ht="15" x14ac:dyDescent="0.2">
      <c r="D1" s="520"/>
      <c r="E1" s="520"/>
      <c r="H1" s="43"/>
      <c r="I1" s="575" t="s">
        <v>70</v>
      </c>
      <c r="J1" s="575"/>
    </row>
    <row r="2" spans="1:19" ht="15" x14ac:dyDescent="0.2">
      <c r="A2" s="576" t="s">
        <v>0</v>
      </c>
      <c r="B2" s="576"/>
      <c r="C2" s="576"/>
      <c r="D2" s="576"/>
      <c r="E2" s="576"/>
      <c r="F2" s="576"/>
      <c r="G2" s="576"/>
      <c r="H2" s="576"/>
      <c r="I2" s="576"/>
      <c r="J2" s="576"/>
    </row>
    <row r="3" spans="1:19" ht="20.25" x14ac:dyDescent="0.3">
      <c r="A3" s="512" t="s">
        <v>702</v>
      </c>
      <c r="B3" s="512"/>
      <c r="C3" s="512"/>
      <c r="D3" s="512"/>
      <c r="E3" s="512"/>
      <c r="F3" s="512"/>
      <c r="G3" s="512"/>
      <c r="H3" s="512"/>
      <c r="I3" s="512"/>
      <c r="J3" s="512"/>
    </row>
    <row r="4" spans="1:19" ht="10.5" customHeight="1" x14ac:dyDescent="0.2"/>
    <row r="5" spans="1:19" s="15" customFormat="1" ht="24.75" customHeight="1" x14ac:dyDescent="0.25">
      <c r="A5" s="649" t="s">
        <v>438</v>
      </c>
      <c r="B5" s="649"/>
      <c r="C5" s="649"/>
      <c r="D5" s="649"/>
      <c r="E5" s="649"/>
      <c r="F5" s="649"/>
      <c r="G5" s="649"/>
      <c r="H5" s="649"/>
      <c r="I5" s="649"/>
      <c r="J5" s="649"/>
      <c r="K5" s="649"/>
    </row>
    <row r="6" spans="1:19" s="15" customFormat="1" ht="15.75" customHeight="1" x14ac:dyDescent="0.25">
      <c r="A6" s="46"/>
      <c r="B6" s="46"/>
      <c r="C6" s="46"/>
      <c r="D6" s="46"/>
      <c r="E6" s="46"/>
      <c r="F6" s="46"/>
      <c r="G6" s="46"/>
      <c r="H6" s="46"/>
      <c r="I6" s="46"/>
      <c r="J6" s="46"/>
    </row>
    <row r="7" spans="1:19" s="15" customFormat="1" x14ac:dyDescent="0.2">
      <c r="A7" s="461" t="s">
        <v>905</v>
      </c>
      <c r="B7" s="461"/>
      <c r="E7" s="609"/>
      <c r="F7" s="609"/>
      <c r="G7" s="609"/>
      <c r="H7" s="609"/>
      <c r="I7" s="609" t="s">
        <v>783</v>
      </c>
      <c r="J7" s="609"/>
      <c r="K7" s="609"/>
    </row>
    <row r="8" spans="1:19" s="13" customFormat="1" ht="15.75" hidden="1" x14ac:dyDescent="0.25">
      <c r="C8" s="576" t="s">
        <v>16</v>
      </c>
      <c r="D8" s="576"/>
      <c r="E8" s="576"/>
      <c r="F8" s="576"/>
      <c r="G8" s="576"/>
      <c r="H8" s="576"/>
      <c r="I8" s="576"/>
      <c r="J8" s="576"/>
    </row>
    <row r="9" spans="1:19" ht="44.25" customHeight="1" x14ac:dyDescent="0.2">
      <c r="A9" s="573" t="s">
        <v>26</v>
      </c>
      <c r="B9" s="573" t="s">
        <v>60</v>
      </c>
      <c r="C9" s="482" t="s">
        <v>464</v>
      </c>
      <c r="D9" s="483"/>
      <c r="E9" s="482" t="s">
        <v>40</v>
      </c>
      <c r="F9" s="483"/>
      <c r="G9" s="482" t="s">
        <v>41</v>
      </c>
      <c r="H9" s="483"/>
      <c r="I9" s="484" t="s">
        <v>109</v>
      </c>
      <c r="J9" s="484"/>
      <c r="K9" s="573" t="s">
        <v>513</v>
      </c>
      <c r="R9" s="9"/>
      <c r="S9" s="12"/>
    </row>
    <row r="10" spans="1:19" s="14" customFormat="1" ht="42.6" customHeight="1" x14ac:dyDescent="0.2">
      <c r="A10" s="574"/>
      <c r="B10" s="574"/>
      <c r="C10" s="5" t="s">
        <v>42</v>
      </c>
      <c r="D10" s="5" t="s">
        <v>108</v>
      </c>
      <c r="E10" s="5" t="s">
        <v>42</v>
      </c>
      <c r="F10" s="5" t="s">
        <v>108</v>
      </c>
      <c r="G10" s="5" t="s">
        <v>42</v>
      </c>
      <c r="H10" s="5" t="s">
        <v>108</v>
      </c>
      <c r="I10" s="5" t="s">
        <v>138</v>
      </c>
      <c r="J10" s="5" t="s">
        <v>139</v>
      </c>
      <c r="K10" s="574"/>
    </row>
    <row r="11" spans="1:19" x14ac:dyDescent="0.2">
      <c r="A11" s="155">
        <v>1</v>
      </c>
      <c r="B11" s="155">
        <v>2</v>
      </c>
      <c r="C11" s="155">
        <v>3</v>
      </c>
      <c r="D11" s="155">
        <v>4</v>
      </c>
      <c r="E11" s="155">
        <v>5</v>
      </c>
      <c r="F11" s="155">
        <v>6</v>
      </c>
      <c r="G11" s="155">
        <v>7</v>
      </c>
      <c r="H11" s="155">
        <v>8</v>
      </c>
      <c r="I11" s="155">
        <v>9</v>
      </c>
      <c r="J11" s="155">
        <v>10</v>
      </c>
      <c r="K11" s="3">
        <v>11</v>
      </c>
    </row>
    <row r="12" spans="1:19" ht="15.75" customHeight="1" x14ac:dyDescent="0.2">
      <c r="A12" s="8">
        <v>1</v>
      </c>
      <c r="B12" s="356" t="s">
        <v>376</v>
      </c>
      <c r="C12" s="8" t="s">
        <v>906</v>
      </c>
      <c r="D12" s="8" t="s">
        <v>906</v>
      </c>
      <c r="E12" s="8" t="s">
        <v>906</v>
      </c>
      <c r="F12" s="8" t="s">
        <v>906</v>
      </c>
      <c r="G12" s="8" t="s">
        <v>906</v>
      </c>
      <c r="H12" s="8" t="s">
        <v>906</v>
      </c>
      <c r="I12" s="8" t="s">
        <v>906</v>
      </c>
      <c r="J12" s="8" t="s">
        <v>906</v>
      </c>
      <c r="K12" s="8" t="s">
        <v>906</v>
      </c>
    </row>
    <row r="13" spans="1:19" ht="15.75" customHeight="1" x14ac:dyDescent="0.2">
      <c r="A13" s="8">
        <v>2</v>
      </c>
      <c r="B13" s="356" t="s">
        <v>377</v>
      </c>
      <c r="C13" s="8" t="s">
        <v>906</v>
      </c>
      <c r="D13" s="8" t="s">
        <v>906</v>
      </c>
      <c r="E13" s="8" t="s">
        <v>906</v>
      </c>
      <c r="F13" s="8" t="s">
        <v>906</v>
      </c>
      <c r="G13" s="8" t="s">
        <v>906</v>
      </c>
      <c r="H13" s="8" t="s">
        <v>906</v>
      </c>
      <c r="I13" s="8" t="s">
        <v>906</v>
      </c>
      <c r="J13" s="8" t="s">
        <v>906</v>
      </c>
      <c r="K13" s="8" t="s">
        <v>906</v>
      </c>
    </row>
    <row r="14" spans="1:19" ht="15.75" customHeight="1" x14ac:dyDescent="0.2">
      <c r="A14" s="8">
        <v>3</v>
      </c>
      <c r="B14" s="356" t="s">
        <v>378</v>
      </c>
      <c r="C14" s="8">
        <v>276</v>
      </c>
      <c r="D14" s="8">
        <v>165.6</v>
      </c>
      <c r="E14" s="8" t="s">
        <v>906</v>
      </c>
      <c r="F14" s="8" t="s">
        <v>906</v>
      </c>
      <c r="G14" s="8" t="s">
        <v>906</v>
      </c>
      <c r="H14" s="8" t="s">
        <v>906</v>
      </c>
      <c r="I14" s="8" t="s">
        <v>906</v>
      </c>
      <c r="J14" s="8" t="s">
        <v>906</v>
      </c>
      <c r="K14" s="8" t="s">
        <v>906</v>
      </c>
    </row>
    <row r="15" spans="1:19" ht="15.75" customHeight="1" x14ac:dyDescent="0.2">
      <c r="A15" s="8">
        <v>4</v>
      </c>
      <c r="B15" s="356" t="s">
        <v>379</v>
      </c>
      <c r="C15" s="8">
        <v>5</v>
      </c>
      <c r="D15" s="8">
        <v>45.09</v>
      </c>
      <c r="E15" s="8" t="s">
        <v>906</v>
      </c>
      <c r="F15" s="8" t="s">
        <v>906</v>
      </c>
      <c r="G15" s="8" t="s">
        <v>906</v>
      </c>
      <c r="H15" s="8" t="s">
        <v>906</v>
      </c>
      <c r="I15" s="8" t="s">
        <v>906</v>
      </c>
      <c r="J15" s="8" t="s">
        <v>906</v>
      </c>
      <c r="K15" s="8" t="s">
        <v>906</v>
      </c>
    </row>
    <row r="16" spans="1:19" ht="15.75" customHeight="1" x14ac:dyDescent="0.2">
      <c r="A16" s="8">
        <v>5</v>
      </c>
      <c r="B16" s="356" t="s">
        <v>380</v>
      </c>
      <c r="C16" s="8">
        <v>0</v>
      </c>
      <c r="D16" s="8">
        <v>0</v>
      </c>
      <c r="E16" s="8" t="s">
        <v>906</v>
      </c>
      <c r="F16" s="8" t="s">
        <v>906</v>
      </c>
      <c r="G16" s="8" t="s">
        <v>906</v>
      </c>
      <c r="H16" s="8" t="s">
        <v>906</v>
      </c>
      <c r="I16" s="8" t="s">
        <v>906</v>
      </c>
      <c r="J16" s="8" t="s">
        <v>906</v>
      </c>
      <c r="K16" s="8" t="s">
        <v>906</v>
      </c>
    </row>
    <row r="17" spans="1:11" ht="15.75" customHeight="1" x14ac:dyDescent="0.2">
      <c r="A17" s="8">
        <v>6</v>
      </c>
      <c r="B17" s="356" t="s">
        <v>381</v>
      </c>
      <c r="C17" s="8">
        <v>34</v>
      </c>
      <c r="D17" s="8">
        <v>256</v>
      </c>
      <c r="E17" s="8" t="s">
        <v>906</v>
      </c>
      <c r="F17" s="8" t="s">
        <v>906</v>
      </c>
      <c r="G17" s="8" t="s">
        <v>906</v>
      </c>
      <c r="H17" s="8" t="s">
        <v>906</v>
      </c>
      <c r="I17" s="8" t="s">
        <v>906</v>
      </c>
      <c r="J17" s="8" t="s">
        <v>906</v>
      </c>
      <c r="K17" s="8" t="s">
        <v>906</v>
      </c>
    </row>
    <row r="18" spans="1:11" ht="15.75" customHeight="1" x14ac:dyDescent="0.2">
      <c r="A18" s="8">
        <v>7</v>
      </c>
      <c r="B18" s="356" t="s">
        <v>382</v>
      </c>
      <c r="C18" s="8">
        <v>217</v>
      </c>
      <c r="D18" s="8">
        <v>1040</v>
      </c>
      <c r="E18" s="8" t="s">
        <v>906</v>
      </c>
      <c r="F18" s="8" t="s">
        <v>906</v>
      </c>
      <c r="G18" s="8" t="s">
        <v>906</v>
      </c>
      <c r="H18" s="8" t="s">
        <v>906</v>
      </c>
      <c r="I18" s="8" t="s">
        <v>906</v>
      </c>
      <c r="J18" s="8" t="s">
        <v>906</v>
      </c>
      <c r="K18" s="8" t="s">
        <v>906</v>
      </c>
    </row>
    <row r="19" spans="1:11" s="12" customFormat="1" ht="15.75" customHeight="1" x14ac:dyDescent="0.2">
      <c r="A19" s="8">
        <v>8</v>
      </c>
      <c r="B19" s="356" t="s">
        <v>255</v>
      </c>
      <c r="C19" s="8">
        <v>251</v>
      </c>
      <c r="D19" s="8">
        <v>802.3</v>
      </c>
      <c r="E19" s="8">
        <v>156</v>
      </c>
      <c r="F19" s="356" t="s">
        <v>911</v>
      </c>
      <c r="G19" s="8">
        <v>3</v>
      </c>
      <c r="H19" s="356" t="s">
        <v>911</v>
      </c>
      <c r="I19" s="8">
        <v>92</v>
      </c>
      <c r="J19" s="356" t="s">
        <v>911</v>
      </c>
      <c r="K19" s="8">
        <v>32</v>
      </c>
    </row>
    <row r="20" spans="1:11" s="12" customFormat="1" ht="15.75" customHeight="1" x14ac:dyDescent="0.2">
      <c r="A20" s="8">
        <v>9</v>
      </c>
      <c r="B20" s="426" t="s">
        <v>932</v>
      </c>
      <c r="C20" s="8">
        <v>251</v>
      </c>
      <c r="D20" s="8">
        <v>0</v>
      </c>
      <c r="E20" s="8">
        <v>159</v>
      </c>
      <c r="F20" s="438" t="s">
        <v>938</v>
      </c>
      <c r="G20" s="8">
        <v>6</v>
      </c>
      <c r="H20" s="438" t="s">
        <v>938</v>
      </c>
      <c r="I20" s="8">
        <v>86</v>
      </c>
      <c r="J20" s="438" t="s">
        <v>938</v>
      </c>
      <c r="K20" s="8">
        <v>0</v>
      </c>
    </row>
    <row r="21" spans="1:11" s="12" customFormat="1" ht="15.75" customHeight="1" x14ac:dyDescent="0.2">
      <c r="A21" s="8">
        <v>10</v>
      </c>
      <c r="B21" s="426" t="s">
        <v>933</v>
      </c>
      <c r="C21" s="8">
        <v>251</v>
      </c>
      <c r="D21" s="8">
        <v>0</v>
      </c>
      <c r="E21" s="8">
        <v>159</v>
      </c>
      <c r="F21" s="438" t="s">
        <v>938</v>
      </c>
      <c r="G21" s="8">
        <v>6</v>
      </c>
      <c r="H21" s="438" t="s">
        <v>938</v>
      </c>
      <c r="I21" s="8">
        <v>86</v>
      </c>
      <c r="J21" s="438" t="s">
        <v>938</v>
      </c>
      <c r="K21" s="8">
        <v>0</v>
      </c>
    </row>
    <row r="22" spans="1:11" s="12" customFormat="1" ht="15.75" customHeight="1" x14ac:dyDescent="0.2">
      <c r="A22" s="8">
        <v>11</v>
      </c>
      <c r="B22" s="426" t="s">
        <v>934</v>
      </c>
      <c r="C22" s="8">
        <v>251</v>
      </c>
      <c r="D22" s="8">
        <v>0</v>
      </c>
      <c r="E22" s="8">
        <v>159</v>
      </c>
      <c r="F22" s="438" t="s">
        <v>938</v>
      </c>
      <c r="G22" s="8">
        <v>6</v>
      </c>
      <c r="H22" s="438" t="s">
        <v>938</v>
      </c>
      <c r="I22" s="8">
        <v>86</v>
      </c>
      <c r="J22" s="438" t="s">
        <v>938</v>
      </c>
      <c r="K22" s="8">
        <v>0</v>
      </c>
    </row>
    <row r="23" spans="1:11" s="12" customFormat="1" ht="15.75" customHeight="1" x14ac:dyDescent="0.2">
      <c r="A23" s="8">
        <v>12</v>
      </c>
      <c r="B23" s="426" t="s">
        <v>935</v>
      </c>
      <c r="C23" s="8">
        <v>251</v>
      </c>
      <c r="D23" s="8">
        <v>0</v>
      </c>
      <c r="E23" s="8">
        <v>159</v>
      </c>
      <c r="F23" s="438" t="s">
        <v>938</v>
      </c>
      <c r="G23" s="8">
        <v>6</v>
      </c>
      <c r="H23" s="438" t="s">
        <v>938</v>
      </c>
      <c r="I23" s="8">
        <v>86</v>
      </c>
      <c r="J23" s="438" t="s">
        <v>938</v>
      </c>
      <c r="K23" s="8">
        <v>0</v>
      </c>
    </row>
    <row r="24" spans="1:11" s="12" customFormat="1" ht="15.75" customHeight="1" x14ac:dyDescent="0.2">
      <c r="A24" s="8">
        <v>13</v>
      </c>
      <c r="B24" s="426" t="s">
        <v>690</v>
      </c>
      <c r="C24" s="8">
        <v>251</v>
      </c>
      <c r="D24" s="8">
        <v>0</v>
      </c>
      <c r="E24" s="8">
        <v>165</v>
      </c>
      <c r="F24" s="438" t="s">
        <v>938</v>
      </c>
      <c r="G24" s="8">
        <v>0</v>
      </c>
      <c r="H24" s="438" t="s">
        <v>938</v>
      </c>
      <c r="I24" s="8">
        <v>86</v>
      </c>
      <c r="J24" s="438" t="s">
        <v>938</v>
      </c>
      <c r="K24" s="8">
        <v>0</v>
      </c>
    </row>
    <row r="25" spans="1:11" s="12" customFormat="1" x14ac:dyDescent="0.2">
      <c r="A25" s="357" t="s">
        <v>19</v>
      </c>
      <c r="B25" s="9"/>
      <c r="C25" s="9"/>
      <c r="D25" s="9"/>
      <c r="E25" s="9"/>
      <c r="F25" s="9"/>
      <c r="G25" s="9"/>
      <c r="H25" s="9"/>
      <c r="I25" s="9"/>
      <c r="J25" s="9"/>
      <c r="K25" s="9"/>
    </row>
    <row r="26" spans="1:11" s="12" customFormat="1" x14ac:dyDescent="0.2">
      <c r="A26" s="10"/>
    </row>
    <row r="27" spans="1:11" s="12" customFormat="1" x14ac:dyDescent="0.2">
      <c r="A27" s="10"/>
    </row>
    <row r="28" spans="1:11" s="12" customFormat="1" x14ac:dyDescent="0.2">
      <c r="A28" s="10"/>
    </row>
    <row r="29" spans="1:11" s="12" customFormat="1" x14ac:dyDescent="0.2">
      <c r="A29" s="10"/>
    </row>
    <row r="30" spans="1:11" s="12" customFormat="1" x14ac:dyDescent="0.2">
      <c r="A30" s="10"/>
    </row>
    <row r="31" spans="1:11" s="12" customFormat="1" x14ac:dyDescent="0.2">
      <c r="A31" s="10"/>
    </row>
    <row r="32" spans="1:11" s="12" customFormat="1" x14ac:dyDescent="0.2">
      <c r="A32" s="10"/>
    </row>
    <row r="33" spans="1:16" s="12" customFormat="1" x14ac:dyDescent="0.2">
      <c r="A33" s="10"/>
    </row>
    <row r="34" spans="1:16" s="12" customFormat="1" x14ac:dyDescent="0.2">
      <c r="A34" s="10"/>
    </row>
    <row r="35" spans="1:16" s="12" customFormat="1" x14ac:dyDescent="0.2">
      <c r="A35" s="10"/>
    </row>
    <row r="36" spans="1:16" s="12" customFormat="1" x14ac:dyDescent="0.2">
      <c r="A36" s="10"/>
    </row>
    <row r="37" spans="1:16" s="12" customFormat="1" x14ac:dyDescent="0.2">
      <c r="A37" s="10"/>
    </row>
    <row r="38" spans="1:16" s="15" customFormat="1" ht="13.9" customHeight="1" x14ac:dyDescent="0.2">
      <c r="B38" s="86"/>
      <c r="C38" s="86"/>
      <c r="D38" s="86"/>
      <c r="E38" s="86"/>
      <c r="F38" s="86"/>
      <c r="G38" s="86"/>
      <c r="H38" s="86"/>
      <c r="I38" s="462" t="s">
        <v>13</v>
      </c>
      <c r="J38" s="462"/>
      <c r="K38" s="86"/>
      <c r="L38" s="86"/>
      <c r="M38" s="86"/>
      <c r="N38" s="86"/>
      <c r="O38" s="86"/>
      <c r="P38" s="86"/>
    </row>
    <row r="39" spans="1:16" s="15" customFormat="1" ht="13.15" customHeight="1" x14ac:dyDescent="0.2">
      <c r="A39" s="468" t="s">
        <v>14</v>
      </c>
      <c r="B39" s="468"/>
      <c r="C39" s="468"/>
      <c r="D39" s="468"/>
      <c r="E39" s="468"/>
      <c r="F39" s="468"/>
      <c r="G39" s="468"/>
      <c r="H39" s="468"/>
      <c r="I39" s="468"/>
      <c r="J39" s="468"/>
      <c r="K39" s="86"/>
      <c r="L39" s="86"/>
      <c r="M39" s="86"/>
      <c r="N39" s="86"/>
      <c r="O39" s="86"/>
      <c r="P39" s="86"/>
    </row>
    <row r="40" spans="1:16" s="15" customFormat="1" ht="13.15" customHeight="1" x14ac:dyDescent="0.2">
      <c r="A40" s="468" t="s">
        <v>20</v>
      </c>
      <c r="B40" s="468"/>
      <c r="C40" s="468"/>
      <c r="D40" s="468"/>
      <c r="E40" s="468"/>
      <c r="F40" s="468"/>
      <c r="G40" s="468"/>
      <c r="H40" s="468"/>
      <c r="I40" s="468"/>
      <c r="J40" s="468"/>
      <c r="K40" s="86"/>
      <c r="L40" s="86"/>
      <c r="M40" s="86"/>
      <c r="N40" s="86"/>
      <c r="O40" s="86"/>
      <c r="P40" s="86"/>
    </row>
    <row r="41" spans="1:16" s="15" customFormat="1" x14ac:dyDescent="0.2">
      <c r="A41" s="14" t="s">
        <v>23</v>
      </c>
      <c r="B41" s="14"/>
      <c r="C41" s="14"/>
      <c r="D41" s="14"/>
      <c r="E41" s="14"/>
      <c r="F41" s="14"/>
      <c r="H41" s="520" t="s">
        <v>24</v>
      </c>
      <c r="I41" s="520"/>
    </row>
    <row r="42" spans="1:16" s="15" customFormat="1" x14ac:dyDescent="0.2">
      <c r="A42" s="14"/>
    </row>
    <row r="43" spans="1:16" x14ac:dyDescent="0.2">
      <c r="A43" s="567"/>
      <c r="B43" s="567"/>
      <c r="C43" s="567"/>
      <c r="D43" s="567"/>
      <c r="E43" s="567"/>
      <c r="F43" s="567"/>
      <c r="G43" s="567"/>
      <c r="H43" s="567"/>
      <c r="I43" s="567"/>
      <c r="J43" s="567"/>
    </row>
  </sheetData>
  <mergeCells count="21">
    <mergeCell ref="A7:B7"/>
    <mergeCell ref="E7:H7"/>
    <mergeCell ref="I7:K7"/>
    <mergeCell ref="D1:E1"/>
    <mergeCell ref="I1:J1"/>
    <mergeCell ref="A2:J2"/>
    <mergeCell ref="A3:J3"/>
    <mergeCell ref="A5:K5"/>
    <mergeCell ref="A43:J43"/>
    <mergeCell ref="C8:J8"/>
    <mergeCell ref="A9:A10"/>
    <mergeCell ref="B9:B10"/>
    <mergeCell ref="C9:D9"/>
    <mergeCell ref="E9:F9"/>
    <mergeCell ref="G9:H9"/>
    <mergeCell ref="I9:J9"/>
    <mergeCell ref="K9:K10"/>
    <mergeCell ref="I38:J38"/>
    <mergeCell ref="A39:J39"/>
    <mergeCell ref="A40:J40"/>
    <mergeCell ref="H41:I41"/>
  </mergeCells>
  <printOptions horizontalCentered="1"/>
  <pageMargins left="0.70866141732283472" right="0.70866141732283472" top="0.23622047244094491" bottom="0" header="0.31496062992125984" footer="0.31496062992125984"/>
  <pageSetup paperSize="9" scale="86" orientation="landscape" r:id="rId1"/>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S25"/>
  <sheetViews>
    <sheetView view="pageLayout" zoomScaleSheetLayoutView="90" workbookViewId="0">
      <selection activeCell="G1" sqref="G1"/>
    </sheetView>
  </sheetViews>
  <sheetFormatPr defaultRowHeight="12.75" x14ac:dyDescent="0.2"/>
  <cols>
    <col min="2" max="2" width="10.5703125" customWidth="1"/>
    <col min="3" max="3" width="16.28515625" customWidth="1"/>
    <col min="4" max="4" width="15.85546875" customWidth="1"/>
    <col min="5" max="5" width="11.5703125" customWidth="1"/>
    <col min="6" max="6" width="15" customWidth="1"/>
    <col min="7" max="7" width="9.7109375" customWidth="1"/>
    <col min="8" max="8" width="15.140625" customWidth="1"/>
    <col min="9" max="9" width="16.5703125" customWidth="1"/>
    <col min="10" max="10" width="18.28515625" customWidth="1"/>
    <col min="11" max="11" width="14.140625" customWidth="1"/>
  </cols>
  <sheetData>
    <row r="1" spans="1:19" ht="15" x14ac:dyDescent="0.2">
      <c r="D1" s="520"/>
      <c r="E1" s="520"/>
      <c r="H1" s="43"/>
      <c r="I1" s="575" t="s">
        <v>383</v>
      </c>
      <c r="J1" s="575"/>
    </row>
    <row r="2" spans="1:19" ht="15" x14ac:dyDescent="0.2">
      <c r="A2" s="576" t="s">
        <v>0</v>
      </c>
      <c r="B2" s="576"/>
      <c r="C2" s="576"/>
      <c r="D2" s="576"/>
      <c r="E2" s="576"/>
      <c r="F2" s="576"/>
      <c r="G2" s="576"/>
      <c r="H2" s="576"/>
      <c r="I2" s="576"/>
      <c r="J2" s="576"/>
    </row>
    <row r="3" spans="1:19" ht="20.25" x14ac:dyDescent="0.3">
      <c r="A3" s="512" t="s">
        <v>705</v>
      </c>
      <c r="B3" s="512"/>
      <c r="C3" s="512"/>
      <c r="D3" s="512"/>
      <c r="E3" s="512"/>
      <c r="F3" s="512"/>
      <c r="G3" s="512"/>
      <c r="H3" s="512"/>
      <c r="I3" s="512"/>
      <c r="J3" s="512"/>
    </row>
    <row r="4" spans="1:19" ht="10.5" customHeight="1" x14ac:dyDescent="0.2"/>
    <row r="5" spans="1:19" s="15" customFormat="1" ht="18.75" customHeight="1" x14ac:dyDescent="0.25">
      <c r="A5" s="649" t="s">
        <v>439</v>
      </c>
      <c r="B5" s="649"/>
      <c r="C5" s="649"/>
      <c r="D5" s="649"/>
      <c r="E5" s="649"/>
      <c r="F5" s="649"/>
      <c r="G5" s="649"/>
      <c r="H5" s="649"/>
      <c r="I5" s="649"/>
      <c r="J5" s="649"/>
      <c r="K5" s="649"/>
    </row>
    <row r="6" spans="1:19" s="15" customFormat="1" ht="15.75" customHeight="1" x14ac:dyDescent="0.25">
      <c r="A6" s="46"/>
      <c r="B6" s="46"/>
      <c r="C6" s="46"/>
      <c r="D6" s="46"/>
      <c r="E6" s="46"/>
      <c r="F6" s="46"/>
      <c r="G6" s="46"/>
      <c r="H6" s="46"/>
      <c r="I6" s="46"/>
      <c r="J6" s="46"/>
    </row>
    <row r="7" spans="1:19" s="15" customFormat="1" x14ac:dyDescent="0.2">
      <c r="A7" s="461" t="s">
        <v>905</v>
      </c>
      <c r="B7" s="461"/>
      <c r="E7" s="609"/>
      <c r="F7" s="609"/>
      <c r="G7" s="609"/>
      <c r="H7" s="609"/>
      <c r="I7" s="609" t="s">
        <v>783</v>
      </c>
      <c r="J7" s="609"/>
      <c r="K7" s="609"/>
    </row>
    <row r="8" spans="1:19" s="13" customFormat="1" ht="15.75" hidden="1" x14ac:dyDescent="0.25">
      <c r="C8" s="576" t="s">
        <v>16</v>
      </c>
      <c r="D8" s="576"/>
      <c r="E8" s="576"/>
      <c r="F8" s="576"/>
      <c r="G8" s="576"/>
      <c r="H8" s="576"/>
      <c r="I8" s="576"/>
      <c r="J8" s="576"/>
    </row>
    <row r="9" spans="1:19" ht="30" customHeight="1" x14ac:dyDescent="0.2">
      <c r="A9" s="573" t="s">
        <v>26</v>
      </c>
      <c r="B9" s="573" t="s">
        <v>39</v>
      </c>
      <c r="C9" s="482" t="s">
        <v>768</v>
      </c>
      <c r="D9" s="483"/>
      <c r="E9" s="482" t="s">
        <v>40</v>
      </c>
      <c r="F9" s="483"/>
      <c r="G9" s="482" t="s">
        <v>41</v>
      </c>
      <c r="H9" s="483"/>
      <c r="I9" s="484" t="s">
        <v>109</v>
      </c>
      <c r="J9" s="484"/>
      <c r="K9" s="573" t="s">
        <v>241</v>
      </c>
      <c r="R9" s="9"/>
      <c r="S9" s="12"/>
    </row>
    <row r="10" spans="1:19" s="14" customFormat="1" ht="42.6" customHeight="1" x14ac:dyDescent="0.2">
      <c r="A10" s="574"/>
      <c r="B10" s="574"/>
      <c r="C10" s="5" t="s">
        <v>42</v>
      </c>
      <c r="D10" s="5" t="s">
        <v>108</v>
      </c>
      <c r="E10" s="5" t="s">
        <v>42</v>
      </c>
      <c r="F10" s="5" t="s">
        <v>108</v>
      </c>
      <c r="G10" s="5" t="s">
        <v>42</v>
      </c>
      <c r="H10" s="5" t="s">
        <v>108</v>
      </c>
      <c r="I10" s="5" t="s">
        <v>138</v>
      </c>
      <c r="J10" s="5" t="s">
        <v>139</v>
      </c>
      <c r="K10" s="574"/>
    </row>
    <row r="11" spans="1:19" x14ac:dyDescent="0.2">
      <c r="A11" s="155">
        <v>1</v>
      </c>
      <c r="B11" s="155">
        <v>2</v>
      </c>
      <c r="C11" s="155">
        <v>3</v>
      </c>
      <c r="D11" s="155">
        <v>4</v>
      </c>
      <c r="E11" s="155">
        <v>5</v>
      </c>
      <c r="F11" s="155">
        <v>6</v>
      </c>
      <c r="G11" s="155">
        <v>7</v>
      </c>
      <c r="H11" s="155">
        <v>8</v>
      </c>
      <c r="I11" s="155">
        <v>9</v>
      </c>
      <c r="J11" s="155">
        <v>10</v>
      </c>
      <c r="K11" s="3">
        <v>11</v>
      </c>
    </row>
    <row r="12" spans="1:19" x14ac:dyDescent="0.2">
      <c r="A12" s="356">
        <v>1</v>
      </c>
      <c r="B12" s="19" t="s">
        <v>901</v>
      </c>
      <c r="C12" s="356">
        <v>108</v>
      </c>
      <c r="D12" s="650">
        <v>802.3</v>
      </c>
      <c r="E12" s="356">
        <v>86</v>
      </c>
      <c r="F12" s="653" t="s">
        <v>912</v>
      </c>
      <c r="G12" s="356">
        <v>0</v>
      </c>
      <c r="H12" s="656" t="s">
        <v>913</v>
      </c>
      <c r="I12" s="356">
        <v>22</v>
      </c>
      <c r="J12" s="656" t="s">
        <v>913</v>
      </c>
      <c r="K12" s="356">
        <v>1</v>
      </c>
    </row>
    <row r="13" spans="1:19" x14ac:dyDescent="0.2">
      <c r="A13" s="356">
        <v>2</v>
      </c>
      <c r="B13" s="19" t="s">
        <v>902</v>
      </c>
      <c r="C13" s="356">
        <v>92</v>
      </c>
      <c r="D13" s="651"/>
      <c r="E13" s="356">
        <v>52</v>
      </c>
      <c r="F13" s="654"/>
      <c r="G13" s="356">
        <v>0</v>
      </c>
      <c r="H13" s="657"/>
      <c r="I13" s="356">
        <v>40</v>
      </c>
      <c r="J13" s="657"/>
      <c r="K13" s="356">
        <v>31</v>
      </c>
    </row>
    <row r="14" spans="1:19" x14ac:dyDescent="0.2">
      <c r="A14" s="356">
        <v>3</v>
      </c>
      <c r="B14" s="19" t="s">
        <v>903</v>
      </c>
      <c r="C14" s="356">
        <v>51</v>
      </c>
      <c r="D14" s="652"/>
      <c r="E14" s="356">
        <v>27</v>
      </c>
      <c r="F14" s="655"/>
      <c r="G14" s="356">
        <v>0</v>
      </c>
      <c r="H14" s="658"/>
      <c r="I14" s="356">
        <v>24</v>
      </c>
      <c r="J14" s="658"/>
      <c r="K14" s="356">
        <v>0</v>
      </c>
    </row>
    <row r="15" spans="1:19" s="12" customFormat="1" x14ac:dyDescent="0.2">
      <c r="A15" s="357" t="s">
        <v>19</v>
      </c>
      <c r="B15" s="9"/>
      <c r="C15" s="357">
        <f>SUM(C12:C14)</f>
        <v>251</v>
      </c>
      <c r="D15" s="357">
        <v>802.3</v>
      </c>
      <c r="E15" s="357">
        <f>SUM(E12:E14)</f>
        <v>165</v>
      </c>
      <c r="F15" s="357"/>
      <c r="G15" s="357">
        <f>SUM(G12:G14)</f>
        <v>0</v>
      </c>
      <c r="H15" s="357"/>
      <c r="I15" s="357">
        <f>SUM(I12:I14)</f>
        <v>86</v>
      </c>
      <c r="J15" s="357"/>
      <c r="K15" s="357">
        <f>SUM(K12:K14)</f>
        <v>32</v>
      </c>
    </row>
    <row r="16" spans="1:19" s="12" customFormat="1" x14ac:dyDescent="0.2">
      <c r="A16" s="10" t="s">
        <v>43</v>
      </c>
    </row>
    <row r="17" spans="1:16" s="12" customFormat="1" x14ac:dyDescent="0.2">
      <c r="A17" s="10"/>
    </row>
    <row r="18" spans="1:16" s="12" customFormat="1" x14ac:dyDescent="0.2">
      <c r="A18" s="10"/>
    </row>
    <row r="19" spans="1:16" s="12" customFormat="1" x14ac:dyDescent="0.2">
      <c r="A19" s="10"/>
    </row>
    <row r="20" spans="1:16" s="15" customFormat="1" ht="13.9" customHeight="1" x14ac:dyDescent="0.2">
      <c r="B20" s="86"/>
      <c r="C20" s="86"/>
      <c r="D20" s="86"/>
      <c r="E20" s="86"/>
      <c r="F20" s="86"/>
      <c r="G20" s="86"/>
      <c r="H20" s="86"/>
      <c r="I20" s="462" t="s">
        <v>13</v>
      </c>
      <c r="J20" s="462"/>
      <c r="K20" s="86"/>
      <c r="L20" s="86"/>
      <c r="M20" s="86"/>
      <c r="N20" s="86"/>
      <c r="O20" s="86"/>
      <c r="P20" s="86"/>
    </row>
    <row r="21" spans="1:16" s="15" customFormat="1" ht="13.15" customHeight="1" x14ac:dyDescent="0.2">
      <c r="A21" s="468" t="s">
        <v>14</v>
      </c>
      <c r="B21" s="468"/>
      <c r="C21" s="468"/>
      <c r="D21" s="468"/>
      <c r="E21" s="468"/>
      <c r="F21" s="468"/>
      <c r="G21" s="468"/>
      <c r="H21" s="468"/>
      <c r="I21" s="468"/>
      <c r="J21" s="468"/>
      <c r="K21" s="86"/>
      <c r="L21" s="86"/>
      <c r="M21" s="86"/>
      <c r="N21" s="86"/>
      <c r="O21" s="86"/>
      <c r="P21" s="86"/>
    </row>
    <row r="22" spans="1:16" s="15" customFormat="1" ht="13.15" customHeight="1" x14ac:dyDescent="0.2">
      <c r="A22" s="468" t="s">
        <v>20</v>
      </c>
      <c r="B22" s="468"/>
      <c r="C22" s="468"/>
      <c r="D22" s="468"/>
      <c r="E22" s="468"/>
      <c r="F22" s="468"/>
      <c r="G22" s="468"/>
      <c r="H22" s="468"/>
      <c r="I22" s="468"/>
      <c r="J22" s="468"/>
      <c r="K22" s="86"/>
      <c r="L22" s="86"/>
      <c r="M22" s="86"/>
      <c r="N22" s="86"/>
      <c r="O22" s="86"/>
      <c r="P22" s="86"/>
    </row>
    <row r="23" spans="1:16" s="15" customFormat="1" x14ac:dyDescent="0.2">
      <c r="A23" s="14" t="s">
        <v>23</v>
      </c>
      <c r="B23" s="14"/>
      <c r="C23" s="14"/>
      <c r="D23" s="14"/>
      <c r="E23" s="14"/>
      <c r="F23" s="14"/>
      <c r="H23" s="520" t="s">
        <v>24</v>
      </c>
      <c r="I23" s="520"/>
    </row>
    <row r="24" spans="1:16" s="15" customFormat="1" x14ac:dyDescent="0.2">
      <c r="A24" s="14"/>
    </row>
    <row r="25" spans="1:16" x14ac:dyDescent="0.2">
      <c r="A25" s="567"/>
      <c r="B25" s="567"/>
      <c r="C25" s="567"/>
      <c r="D25" s="567"/>
      <c r="E25" s="567"/>
      <c r="F25" s="567"/>
      <c r="G25" s="567"/>
      <c r="H25" s="567"/>
      <c r="I25" s="567"/>
      <c r="J25" s="567"/>
    </row>
  </sheetData>
  <mergeCells count="25">
    <mergeCell ref="K9:K10"/>
    <mergeCell ref="C8:J8"/>
    <mergeCell ref="E7:H7"/>
    <mergeCell ref="A3:J3"/>
    <mergeCell ref="I20:J20"/>
    <mergeCell ref="I7:K7"/>
    <mergeCell ref="A7:B7"/>
    <mergeCell ref="A5:K5"/>
    <mergeCell ref="B9:B10"/>
    <mergeCell ref="D12:D14"/>
    <mergeCell ref="F12:F14"/>
    <mergeCell ref="H12:H14"/>
    <mergeCell ref="J12:J14"/>
    <mergeCell ref="A25:J25"/>
    <mergeCell ref="E9:F9"/>
    <mergeCell ref="C9:D9"/>
    <mergeCell ref="H23:I23"/>
    <mergeCell ref="A22:J22"/>
    <mergeCell ref="I1:J1"/>
    <mergeCell ref="A21:J21"/>
    <mergeCell ref="G9:H9"/>
    <mergeCell ref="I9:J9"/>
    <mergeCell ref="D1:E1"/>
    <mergeCell ref="A9:A10"/>
    <mergeCell ref="A2:J2"/>
  </mergeCells>
  <phoneticPr fontId="0" type="noConversion"/>
  <printOptions horizontalCentered="1"/>
  <pageMargins left="0.70866141732283472" right="0.70866141732283472" top="0.23622047244094491" bottom="0" header="0.31496062992125984" footer="0.31496062992125984"/>
  <pageSetup paperSize="9" scale="61" orientation="landscape"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S25"/>
  <sheetViews>
    <sheetView view="pageBreakPreview" zoomScale="90" zoomScaleSheetLayoutView="90" workbookViewId="0">
      <selection activeCell="C15" sqref="C15"/>
    </sheetView>
  </sheetViews>
  <sheetFormatPr defaultRowHeight="12.75" x14ac:dyDescent="0.2"/>
  <cols>
    <col min="2" max="2" width="19" customWidth="1"/>
    <col min="3" max="3" width="15.140625" customWidth="1"/>
    <col min="4" max="4" width="15.85546875" customWidth="1"/>
    <col min="5" max="5" width="9.85546875" customWidth="1"/>
    <col min="6" max="6" width="13.5703125" customWidth="1"/>
    <col min="7" max="7" width="9.7109375" customWidth="1"/>
    <col min="8" max="8" width="10.42578125" customWidth="1"/>
    <col min="9" max="9" width="15.28515625" customWidth="1"/>
    <col min="10" max="10" width="19.28515625" customWidth="1"/>
    <col min="11" max="11" width="15" customWidth="1"/>
  </cols>
  <sheetData>
    <row r="1" spans="1:19" ht="22.9" customHeight="1" x14ac:dyDescent="0.2">
      <c r="D1" s="520"/>
      <c r="E1" s="520"/>
      <c r="H1" s="43"/>
      <c r="J1" s="575" t="s">
        <v>71</v>
      </c>
      <c r="K1" s="575"/>
    </row>
    <row r="2" spans="1:19" ht="15" x14ac:dyDescent="0.2">
      <c r="A2" s="576" t="s">
        <v>0</v>
      </c>
      <c r="B2" s="576"/>
      <c r="C2" s="576"/>
      <c r="D2" s="576"/>
      <c r="E2" s="576"/>
      <c r="F2" s="576"/>
      <c r="G2" s="576"/>
      <c r="H2" s="576"/>
      <c r="I2" s="576"/>
      <c r="J2" s="576"/>
    </row>
    <row r="3" spans="1:19" ht="18" x14ac:dyDescent="0.25">
      <c r="A3" s="588" t="s">
        <v>702</v>
      </c>
      <c r="B3" s="588"/>
      <c r="C3" s="588"/>
      <c r="D3" s="588"/>
      <c r="E3" s="588"/>
      <c r="F3" s="588"/>
      <c r="G3" s="588"/>
      <c r="H3" s="588"/>
      <c r="I3" s="588"/>
      <c r="J3" s="588"/>
    </row>
    <row r="4" spans="1:19" ht="10.5" customHeight="1" x14ac:dyDescent="0.2"/>
    <row r="5" spans="1:19" s="15" customFormat="1" ht="15.75" customHeight="1" x14ac:dyDescent="0.2">
      <c r="A5" s="659" t="s">
        <v>440</v>
      </c>
      <c r="B5" s="659"/>
      <c r="C5" s="659"/>
      <c r="D5" s="659"/>
      <c r="E5" s="659"/>
      <c r="F5" s="659"/>
      <c r="G5" s="659"/>
      <c r="H5" s="659"/>
      <c r="I5" s="659"/>
      <c r="J5" s="659"/>
      <c r="K5" s="659"/>
      <c r="L5" s="659"/>
    </row>
    <row r="6" spans="1:19" s="15" customFormat="1" ht="15.75" customHeight="1" x14ac:dyDescent="0.25">
      <c r="A6" s="46"/>
      <c r="B6" s="46"/>
      <c r="C6" s="46"/>
      <c r="D6" s="46"/>
      <c r="E6" s="46"/>
      <c r="F6" s="46"/>
      <c r="G6" s="46"/>
      <c r="H6" s="46"/>
      <c r="I6" s="46"/>
      <c r="J6" s="46"/>
    </row>
    <row r="7" spans="1:19" s="15" customFormat="1" x14ac:dyDescent="0.2">
      <c r="A7" s="461" t="s">
        <v>165</v>
      </c>
      <c r="B7" s="461"/>
      <c r="I7" s="609" t="s">
        <v>783</v>
      </c>
      <c r="J7" s="609"/>
      <c r="K7" s="609"/>
    </row>
    <row r="8" spans="1:19" s="13" customFormat="1" ht="15.75" hidden="1" x14ac:dyDescent="0.25">
      <c r="C8" s="576" t="s">
        <v>16</v>
      </c>
      <c r="D8" s="576"/>
      <c r="E8" s="576"/>
      <c r="F8" s="576"/>
      <c r="G8" s="576"/>
      <c r="H8" s="576"/>
      <c r="I8" s="576"/>
      <c r="J8" s="576"/>
    </row>
    <row r="9" spans="1:19" ht="30" customHeight="1" x14ac:dyDescent="0.2">
      <c r="A9" s="573" t="s">
        <v>26</v>
      </c>
      <c r="B9" s="573" t="s">
        <v>39</v>
      </c>
      <c r="C9" s="482" t="s">
        <v>769</v>
      </c>
      <c r="D9" s="483"/>
      <c r="E9" s="482" t="s">
        <v>478</v>
      </c>
      <c r="F9" s="483"/>
      <c r="G9" s="482" t="s">
        <v>41</v>
      </c>
      <c r="H9" s="483"/>
      <c r="I9" s="484" t="s">
        <v>109</v>
      </c>
      <c r="J9" s="484"/>
      <c r="K9" s="573" t="s">
        <v>514</v>
      </c>
      <c r="R9" s="9"/>
      <c r="S9" s="12"/>
    </row>
    <row r="10" spans="1:19" s="14" customFormat="1" ht="46.5" customHeight="1" x14ac:dyDescent="0.2">
      <c r="A10" s="574"/>
      <c r="B10" s="574"/>
      <c r="C10" s="5" t="s">
        <v>42</v>
      </c>
      <c r="D10" s="5" t="s">
        <v>108</v>
      </c>
      <c r="E10" s="5" t="s">
        <v>42</v>
      </c>
      <c r="F10" s="5" t="s">
        <v>108</v>
      </c>
      <c r="G10" s="5" t="s">
        <v>42</v>
      </c>
      <c r="H10" s="5" t="s">
        <v>108</v>
      </c>
      <c r="I10" s="5" t="s">
        <v>138</v>
      </c>
      <c r="J10" s="5" t="s">
        <v>139</v>
      </c>
      <c r="K10" s="574"/>
    </row>
    <row r="11" spans="1:19" x14ac:dyDescent="0.2">
      <c r="A11" s="155">
        <v>1</v>
      </c>
      <c r="B11" s="155">
        <v>2</v>
      </c>
      <c r="C11" s="155">
        <v>3</v>
      </c>
      <c r="D11" s="155">
        <v>4</v>
      </c>
      <c r="E11" s="155">
        <v>5</v>
      </c>
      <c r="F11" s="155">
        <v>6</v>
      </c>
      <c r="G11" s="155">
        <v>7</v>
      </c>
      <c r="H11" s="155">
        <v>8</v>
      </c>
      <c r="I11" s="155">
        <v>9</v>
      </c>
      <c r="J11" s="155">
        <v>10</v>
      </c>
      <c r="K11" s="155">
        <v>11</v>
      </c>
    </row>
    <row r="12" spans="1:19" x14ac:dyDescent="0.2">
      <c r="A12" s="8">
        <v>1</v>
      </c>
      <c r="B12" s="389" t="s">
        <v>901</v>
      </c>
      <c r="C12" s="8">
        <v>93</v>
      </c>
      <c r="D12" s="8">
        <v>4.6500000000000004</v>
      </c>
      <c r="E12" s="8">
        <v>93</v>
      </c>
      <c r="F12" s="8">
        <v>4.6500000000000004</v>
      </c>
      <c r="G12" s="8">
        <v>0</v>
      </c>
      <c r="H12" s="8">
        <v>0</v>
      </c>
      <c r="I12" s="8">
        <v>0</v>
      </c>
      <c r="J12" s="8">
        <v>0</v>
      </c>
      <c r="K12" s="8">
        <v>26</v>
      </c>
    </row>
    <row r="13" spans="1:19" x14ac:dyDescent="0.2">
      <c r="A13" s="8">
        <v>2</v>
      </c>
      <c r="B13" s="389" t="s">
        <v>902</v>
      </c>
      <c r="C13" s="8">
        <v>133</v>
      </c>
      <c r="D13" s="8">
        <v>6.65</v>
      </c>
      <c r="E13" s="8">
        <v>133</v>
      </c>
      <c r="F13" s="8">
        <v>6.65</v>
      </c>
      <c r="G13" s="8">
        <v>0</v>
      </c>
      <c r="H13" s="8">
        <v>0</v>
      </c>
      <c r="I13" s="8">
        <v>0</v>
      </c>
      <c r="J13" s="8">
        <v>0</v>
      </c>
      <c r="K13" s="8">
        <v>48</v>
      </c>
    </row>
    <row r="14" spans="1:19" x14ac:dyDescent="0.2">
      <c r="A14" s="8">
        <v>3</v>
      </c>
      <c r="B14" s="389" t="s">
        <v>903</v>
      </c>
      <c r="C14" s="8">
        <v>0</v>
      </c>
      <c r="D14" s="8">
        <v>0</v>
      </c>
      <c r="E14" s="8">
        <v>0</v>
      </c>
      <c r="F14" s="8">
        <v>0</v>
      </c>
      <c r="G14" s="8">
        <v>0</v>
      </c>
      <c r="H14" s="8">
        <v>0</v>
      </c>
      <c r="I14" s="8">
        <v>0</v>
      </c>
      <c r="J14" s="8">
        <v>0</v>
      </c>
      <c r="K14" s="8">
        <v>53</v>
      </c>
    </row>
    <row r="15" spans="1:19" x14ac:dyDescent="0.2">
      <c r="A15" s="425" t="s">
        <v>19</v>
      </c>
      <c r="B15" s="9"/>
      <c r="C15" s="425">
        <v>226</v>
      </c>
      <c r="D15" s="425">
        <v>11.3</v>
      </c>
      <c r="E15" s="425">
        <v>226</v>
      </c>
      <c r="F15" s="425">
        <v>11.3</v>
      </c>
      <c r="G15" s="425">
        <v>0</v>
      </c>
      <c r="H15" s="425">
        <v>0</v>
      </c>
      <c r="I15" s="425">
        <v>0</v>
      </c>
      <c r="J15" s="425">
        <v>0</v>
      </c>
      <c r="K15" s="425">
        <v>127</v>
      </c>
    </row>
    <row r="16" spans="1:19" s="12" customFormat="1" x14ac:dyDescent="0.2">
      <c r="A16" s="3" t="s">
        <v>19</v>
      </c>
      <c r="B16" s="9"/>
      <c r="C16" s="9"/>
      <c r="D16" s="9"/>
      <c r="E16" s="9"/>
      <c r="F16" s="9"/>
      <c r="G16" s="9"/>
      <c r="H16" s="9"/>
      <c r="I16" s="9"/>
      <c r="J16" s="9"/>
      <c r="K16" s="9"/>
    </row>
    <row r="17" spans="1:16" s="12" customFormat="1" x14ac:dyDescent="0.2"/>
    <row r="18" spans="1:16" s="12" customFormat="1" x14ac:dyDescent="0.2">
      <c r="A18" s="10" t="s">
        <v>43</v>
      </c>
    </row>
    <row r="19" spans="1:16" ht="15.75" customHeight="1" x14ac:dyDescent="0.2">
      <c r="C19" s="568"/>
      <c r="D19" s="568"/>
      <c r="E19" s="568"/>
      <c r="F19" s="568"/>
    </row>
    <row r="20" spans="1:16" s="15" customFormat="1" ht="13.9" customHeight="1" x14ac:dyDescent="0.2">
      <c r="B20" s="86"/>
      <c r="C20" s="86"/>
      <c r="D20" s="86"/>
      <c r="E20" s="86"/>
      <c r="F20" s="86"/>
      <c r="G20" s="86"/>
      <c r="H20" s="86"/>
      <c r="I20" s="462" t="s">
        <v>13</v>
      </c>
      <c r="J20" s="462"/>
      <c r="K20" s="86"/>
      <c r="L20" s="86"/>
      <c r="M20" s="86"/>
      <c r="N20" s="86"/>
      <c r="O20" s="86"/>
      <c r="P20" s="86"/>
    </row>
    <row r="21" spans="1:16" s="15" customFormat="1" ht="13.15" customHeight="1" x14ac:dyDescent="0.2">
      <c r="A21" s="468" t="s">
        <v>14</v>
      </c>
      <c r="B21" s="468"/>
      <c r="C21" s="468"/>
      <c r="D21" s="468"/>
      <c r="E21" s="468"/>
      <c r="F21" s="468"/>
      <c r="G21" s="468"/>
      <c r="H21" s="468"/>
      <c r="I21" s="468"/>
      <c r="J21" s="468"/>
      <c r="K21" s="86"/>
      <c r="L21" s="86"/>
      <c r="M21" s="86"/>
      <c r="N21" s="86"/>
      <c r="O21" s="86"/>
      <c r="P21" s="86"/>
    </row>
    <row r="22" spans="1:16" s="15" customFormat="1" ht="13.15" customHeight="1" x14ac:dyDescent="0.2">
      <c r="A22" s="468" t="s">
        <v>20</v>
      </c>
      <c r="B22" s="468"/>
      <c r="C22" s="468"/>
      <c r="D22" s="468"/>
      <c r="E22" s="468"/>
      <c r="F22" s="468"/>
      <c r="G22" s="468"/>
      <c r="H22" s="468"/>
      <c r="I22" s="468"/>
      <c r="J22" s="468"/>
      <c r="K22" s="86"/>
      <c r="L22" s="86"/>
      <c r="M22" s="86"/>
      <c r="N22" s="86"/>
      <c r="O22" s="86"/>
      <c r="P22" s="86"/>
    </row>
    <row r="23" spans="1:16" s="15" customFormat="1" x14ac:dyDescent="0.2">
      <c r="A23" s="14" t="s">
        <v>23</v>
      </c>
      <c r="B23" s="14"/>
      <c r="C23" s="14"/>
      <c r="D23" s="14"/>
      <c r="E23" s="14"/>
      <c r="F23" s="14"/>
      <c r="H23" s="520" t="s">
        <v>24</v>
      </c>
      <c r="I23" s="520"/>
    </row>
    <row r="24" spans="1:16" s="15" customFormat="1" x14ac:dyDescent="0.2">
      <c r="A24" s="14"/>
    </row>
    <row r="25" spans="1:16" x14ac:dyDescent="0.2">
      <c r="A25" s="567"/>
      <c r="B25" s="567"/>
      <c r="C25" s="567"/>
      <c r="D25" s="567"/>
      <c r="E25" s="567"/>
      <c r="F25" s="567"/>
      <c r="G25" s="567"/>
      <c r="H25" s="567"/>
      <c r="I25" s="567"/>
      <c r="J25" s="567"/>
    </row>
  </sheetData>
  <mergeCells count="21">
    <mergeCell ref="A25:J25"/>
    <mergeCell ref="A21:J21"/>
    <mergeCell ref="I7:K7"/>
    <mergeCell ref="H23:I23"/>
    <mergeCell ref="C8:J8"/>
    <mergeCell ref="A9:A10"/>
    <mergeCell ref="I20:J20"/>
    <mergeCell ref="B9:B10"/>
    <mergeCell ref="E9:F9"/>
    <mergeCell ref="G9:H9"/>
    <mergeCell ref="A22:J22"/>
    <mergeCell ref="C19:F19"/>
    <mergeCell ref="J1:K1"/>
    <mergeCell ref="I9:J9"/>
    <mergeCell ref="D1:E1"/>
    <mergeCell ref="A2:J2"/>
    <mergeCell ref="A3:J3"/>
    <mergeCell ref="C9:D9"/>
    <mergeCell ref="A5:L5"/>
    <mergeCell ref="K9:K10"/>
    <mergeCell ref="A7:B7"/>
  </mergeCells>
  <phoneticPr fontId="0" type="noConversion"/>
  <printOptions horizontalCentered="1"/>
  <pageMargins left="0.70866141732283472" right="0.70866141732283472" top="0.23622047244094491" bottom="0" header="0.31496062992125984" footer="0.31496062992125984"/>
  <pageSetup paperSize="9" scale="87" orientation="landscape"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S24"/>
  <sheetViews>
    <sheetView view="pageBreakPreview" zoomScale="90" zoomScaleSheetLayoutView="90" workbookViewId="0">
      <selection activeCell="C23" sqref="C23"/>
    </sheetView>
  </sheetViews>
  <sheetFormatPr defaultRowHeight="12.75" x14ac:dyDescent="0.2"/>
  <cols>
    <col min="2" max="2" width="19" customWidth="1"/>
    <col min="3" max="3" width="16.28515625" customWidth="1"/>
    <col min="4" max="4" width="15.85546875" customWidth="1"/>
    <col min="5" max="5" width="9.28515625" customWidth="1"/>
    <col min="6" max="6" width="13.5703125" customWidth="1"/>
    <col min="7" max="7" width="9.7109375" customWidth="1"/>
    <col min="8" max="8" width="10.42578125" customWidth="1"/>
    <col min="9" max="9" width="15.28515625" customWidth="1"/>
    <col min="10" max="10" width="19.28515625" customWidth="1"/>
    <col min="11" max="11" width="15" customWidth="1"/>
  </cols>
  <sheetData>
    <row r="1" spans="1:19" ht="22.9" customHeight="1" x14ac:dyDescent="0.2">
      <c r="D1" s="520"/>
      <c r="E1" s="520"/>
      <c r="H1" s="43"/>
      <c r="J1" s="575" t="s">
        <v>479</v>
      </c>
      <c r="K1" s="575"/>
    </row>
    <row r="2" spans="1:19" ht="15" x14ac:dyDescent="0.2">
      <c r="A2" s="576" t="s">
        <v>0</v>
      </c>
      <c r="B2" s="576"/>
      <c r="C2" s="576"/>
      <c r="D2" s="576"/>
      <c r="E2" s="576"/>
      <c r="F2" s="576"/>
      <c r="G2" s="576"/>
      <c r="H2" s="576"/>
      <c r="I2" s="576"/>
      <c r="J2" s="576"/>
    </row>
    <row r="3" spans="1:19" ht="18" x14ac:dyDescent="0.25">
      <c r="A3" s="588" t="s">
        <v>702</v>
      </c>
      <c r="B3" s="588"/>
      <c r="C3" s="588"/>
      <c r="D3" s="588"/>
      <c r="E3" s="588"/>
      <c r="F3" s="588"/>
      <c r="G3" s="588"/>
      <c r="H3" s="588"/>
      <c r="I3" s="588"/>
      <c r="J3" s="588"/>
    </row>
    <row r="4" spans="1:19" ht="10.5" customHeight="1" x14ac:dyDescent="0.2"/>
    <row r="5" spans="1:19" s="15" customFormat="1" ht="15.75" customHeight="1" x14ac:dyDescent="0.2">
      <c r="A5" s="660" t="s">
        <v>489</v>
      </c>
      <c r="B5" s="660"/>
      <c r="C5" s="660"/>
      <c r="D5" s="660"/>
      <c r="E5" s="660"/>
      <c r="F5" s="660"/>
      <c r="G5" s="660"/>
      <c r="H5" s="660"/>
      <c r="I5" s="660"/>
      <c r="J5" s="660"/>
      <c r="K5" s="660"/>
      <c r="L5" s="660"/>
    </row>
    <row r="6" spans="1:19" s="15" customFormat="1" ht="15.75" customHeight="1" x14ac:dyDescent="0.25">
      <c r="A6" s="46"/>
      <c r="B6" s="46"/>
      <c r="C6" s="46"/>
      <c r="D6" s="46"/>
      <c r="E6" s="46"/>
      <c r="F6" s="46"/>
      <c r="G6" s="46"/>
      <c r="H6" s="46"/>
      <c r="I6" s="46"/>
      <c r="J6" s="46"/>
    </row>
    <row r="7" spans="1:19" s="15" customFormat="1" x14ac:dyDescent="0.2">
      <c r="A7" s="461" t="s">
        <v>905</v>
      </c>
      <c r="B7" s="461"/>
      <c r="I7" s="609" t="s">
        <v>784</v>
      </c>
      <c r="J7" s="609"/>
      <c r="K7" s="609"/>
    </row>
    <row r="8" spans="1:19" s="13" customFormat="1" ht="15.75" hidden="1" x14ac:dyDescent="0.25">
      <c r="C8" s="576" t="s">
        <v>16</v>
      </c>
      <c r="D8" s="576"/>
      <c r="E8" s="576"/>
      <c r="F8" s="576"/>
      <c r="G8" s="576"/>
      <c r="H8" s="576"/>
      <c r="I8" s="576"/>
      <c r="J8" s="576"/>
    </row>
    <row r="9" spans="1:19" ht="31.5" customHeight="1" x14ac:dyDescent="0.2">
      <c r="A9" s="573" t="s">
        <v>26</v>
      </c>
      <c r="B9" s="573" t="s">
        <v>39</v>
      </c>
      <c r="C9" s="482" t="s">
        <v>770</v>
      </c>
      <c r="D9" s="483"/>
      <c r="E9" s="482" t="s">
        <v>478</v>
      </c>
      <c r="F9" s="483"/>
      <c r="G9" s="482" t="s">
        <v>41</v>
      </c>
      <c r="H9" s="483"/>
      <c r="I9" s="484" t="s">
        <v>109</v>
      </c>
      <c r="J9" s="484"/>
      <c r="K9" s="573" t="s">
        <v>514</v>
      </c>
      <c r="R9" s="9"/>
      <c r="S9" s="12"/>
    </row>
    <row r="10" spans="1:19" s="14" customFormat="1" ht="46.5" customHeight="1" x14ac:dyDescent="0.2">
      <c r="A10" s="574"/>
      <c r="B10" s="574"/>
      <c r="C10" s="5" t="s">
        <v>42</v>
      </c>
      <c r="D10" s="5" t="s">
        <v>108</v>
      </c>
      <c r="E10" s="5" t="s">
        <v>42</v>
      </c>
      <c r="F10" s="5" t="s">
        <v>108</v>
      </c>
      <c r="G10" s="5" t="s">
        <v>42</v>
      </c>
      <c r="H10" s="5" t="s">
        <v>108</v>
      </c>
      <c r="I10" s="5" t="s">
        <v>138</v>
      </c>
      <c r="J10" s="5" t="s">
        <v>139</v>
      </c>
      <c r="K10" s="574"/>
    </row>
    <row r="11" spans="1:19" x14ac:dyDescent="0.2">
      <c r="A11" s="294">
        <v>1</v>
      </c>
      <c r="B11" s="294">
        <v>2</v>
      </c>
      <c r="C11" s="294">
        <v>3</v>
      </c>
      <c r="D11" s="294">
        <v>4</v>
      </c>
      <c r="E11" s="294">
        <v>5</v>
      </c>
      <c r="F11" s="294">
        <v>6</v>
      </c>
      <c r="G11" s="294">
        <v>7</v>
      </c>
      <c r="H11" s="294">
        <v>8</v>
      </c>
      <c r="I11" s="294">
        <v>9</v>
      </c>
      <c r="J11" s="294">
        <v>10</v>
      </c>
      <c r="K11" s="294">
        <v>11</v>
      </c>
    </row>
    <row r="12" spans="1:19" x14ac:dyDescent="0.2">
      <c r="A12" s="8">
        <v>1</v>
      </c>
      <c r="B12" s="389" t="s">
        <v>901</v>
      </c>
      <c r="C12" s="426">
        <v>37</v>
      </c>
      <c r="D12" s="426">
        <v>1.85</v>
      </c>
      <c r="E12" s="426">
        <v>37</v>
      </c>
      <c r="F12" s="426">
        <v>1.85</v>
      </c>
      <c r="G12" s="426" t="s">
        <v>906</v>
      </c>
      <c r="H12" s="426" t="s">
        <v>906</v>
      </c>
      <c r="I12" s="426" t="s">
        <v>906</v>
      </c>
      <c r="J12" s="426" t="s">
        <v>906</v>
      </c>
      <c r="K12" s="426" t="s">
        <v>906</v>
      </c>
    </row>
    <row r="13" spans="1:19" x14ac:dyDescent="0.2">
      <c r="A13" s="8">
        <v>2</v>
      </c>
      <c r="B13" s="389" t="s">
        <v>902</v>
      </c>
      <c r="C13" s="426">
        <v>35</v>
      </c>
      <c r="D13" s="426">
        <v>1.75</v>
      </c>
      <c r="E13" s="426">
        <v>35</v>
      </c>
      <c r="F13" s="426">
        <v>1.75</v>
      </c>
      <c r="G13" s="426" t="s">
        <v>906</v>
      </c>
      <c r="H13" s="426" t="s">
        <v>906</v>
      </c>
      <c r="I13" s="426" t="s">
        <v>906</v>
      </c>
      <c r="J13" s="426" t="s">
        <v>906</v>
      </c>
      <c r="K13" s="426" t="s">
        <v>906</v>
      </c>
    </row>
    <row r="14" spans="1:19" x14ac:dyDescent="0.2">
      <c r="A14" s="8">
        <v>3</v>
      </c>
      <c r="B14" s="389" t="s">
        <v>903</v>
      </c>
      <c r="C14" s="426">
        <v>55</v>
      </c>
      <c r="D14" s="426">
        <v>2.75</v>
      </c>
      <c r="E14" s="426">
        <v>55</v>
      </c>
      <c r="F14" s="426">
        <v>2.75</v>
      </c>
      <c r="G14" s="426" t="s">
        <v>906</v>
      </c>
      <c r="H14" s="426" t="s">
        <v>906</v>
      </c>
      <c r="I14" s="426" t="s">
        <v>906</v>
      </c>
      <c r="J14" s="426" t="s">
        <v>906</v>
      </c>
      <c r="K14" s="426" t="s">
        <v>906</v>
      </c>
    </row>
    <row r="15" spans="1:19" x14ac:dyDescent="0.2">
      <c r="A15" s="425" t="s">
        <v>19</v>
      </c>
      <c r="B15" s="9"/>
      <c r="C15" s="425">
        <f>C12+C13+C14</f>
        <v>127</v>
      </c>
      <c r="D15" s="425">
        <f>D12+D13+D14</f>
        <v>6.35</v>
      </c>
      <c r="E15" s="425">
        <f>E12+E13+E14</f>
        <v>127</v>
      </c>
      <c r="F15" s="425">
        <f>F12+F13+F14</f>
        <v>6.35</v>
      </c>
      <c r="G15" s="425" t="s">
        <v>906</v>
      </c>
      <c r="H15" s="425" t="s">
        <v>906</v>
      </c>
      <c r="I15" s="425" t="s">
        <v>906</v>
      </c>
      <c r="J15" s="425" t="s">
        <v>906</v>
      </c>
      <c r="K15" s="425" t="s">
        <v>906</v>
      </c>
    </row>
    <row r="16" spans="1:19" s="12" customFormat="1" x14ac:dyDescent="0.2"/>
    <row r="17" spans="1:16" s="12" customFormat="1" x14ac:dyDescent="0.2">
      <c r="A17" s="10" t="s">
        <v>43</v>
      </c>
    </row>
    <row r="18" spans="1:16" ht="15.75" customHeight="1" x14ac:dyDescent="0.2">
      <c r="C18" s="568"/>
      <c r="D18" s="568"/>
      <c r="E18" s="568"/>
      <c r="F18" s="568"/>
    </row>
    <row r="19" spans="1:16" s="15" customFormat="1" ht="13.9" customHeight="1" x14ac:dyDescent="0.2">
      <c r="B19" s="86"/>
      <c r="C19" s="86"/>
      <c r="D19" s="86"/>
      <c r="E19" s="86"/>
      <c r="F19" s="86"/>
      <c r="G19" s="86"/>
      <c r="H19" s="86"/>
      <c r="I19" s="462" t="s">
        <v>13</v>
      </c>
      <c r="J19" s="462"/>
      <c r="K19" s="86"/>
      <c r="L19" s="86"/>
      <c r="M19" s="86"/>
      <c r="N19" s="86"/>
      <c r="O19" s="86"/>
      <c r="P19" s="86"/>
    </row>
    <row r="20" spans="1:16" s="15" customFormat="1" ht="13.15" customHeight="1" x14ac:dyDescent="0.2">
      <c r="A20" s="468" t="s">
        <v>14</v>
      </c>
      <c r="B20" s="468"/>
      <c r="C20" s="468"/>
      <c r="D20" s="468"/>
      <c r="E20" s="468"/>
      <c r="F20" s="468"/>
      <c r="G20" s="468"/>
      <c r="H20" s="468"/>
      <c r="I20" s="468"/>
      <c r="J20" s="468"/>
      <c r="K20" s="86"/>
      <c r="L20" s="86"/>
      <c r="M20" s="86"/>
      <c r="N20" s="86"/>
      <c r="O20" s="86"/>
      <c r="P20" s="86"/>
    </row>
    <row r="21" spans="1:16" s="15" customFormat="1" ht="13.15" customHeight="1" x14ac:dyDescent="0.2">
      <c r="A21" s="468" t="s">
        <v>20</v>
      </c>
      <c r="B21" s="468"/>
      <c r="C21" s="468"/>
      <c r="D21" s="468"/>
      <c r="E21" s="468"/>
      <c r="F21" s="468"/>
      <c r="G21" s="468"/>
      <c r="H21" s="468"/>
      <c r="I21" s="468"/>
      <c r="J21" s="468"/>
      <c r="K21" s="86"/>
      <c r="L21" s="86"/>
      <c r="M21" s="86"/>
      <c r="N21" s="86"/>
      <c r="O21" s="86"/>
      <c r="P21" s="86"/>
    </row>
    <row r="22" spans="1:16" s="15" customFormat="1" x14ac:dyDescent="0.2">
      <c r="A22" s="14" t="s">
        <v>23</v>
      </c>
      <c r="B22" s="14"/>
      <c r="C22" s="14">
        <f>C15+'AT12_KD-New'!C15</f>
        <v>353</v>
      </c>
      <c r="D22" s="14"/>
      <c r="E22" s="14"/>
      <c r="F22" s="14"/>
      <c r="H22" s="520" t="s">
        <v>24</v>
      </c>
      <c r="I22" s="520"/>
    </row>
    <row r="23" spans="1:16" s="15" customFormat="1" x14ac:dyDescent="0.2">
      <c r="A23" s="14"/>
    </row>
    <row r="24" spans="1:16" x14ac:dyDescent="0.2">
      <c r="A24" s="567"/>
      <c r="B24" s="567"/>
      <c r="C24" s="567"/>
      <c r="D24" s="567"/>
      <c r="E24" s="567"/>
      <c r="F24" s="567"/>
      <c r="G24" s="567"/>
      <c r="H24" s="567"/>
      <c r="I24" s="567"/>
      <c r="J24" s="567"/>
    </row>
  </sheetData>
  <mergeCells count="21">
    <mergeCell ref="A7:B7"/>
    <mergeCell ref="I7:K7"/>
    <mergeCell ref="D1:E1"/>
    <mergeCell ref="J1:K1"/>
    <mergeCell ref="A2:J2"/>
    <mergeCell ref="A3:J3"/>
    <mergeCell ref="A5:L5"/>
    <mergeCell ref="C8:J8"/>
    <mergeCell ref="A9:A10"/>
    <mergeCell ref="B9:B10"/>
    <mergeCell ref="C9:D9"/>
    <mergeCell ref="E9:F9"/>
    <mergeCell ref="G9:H9"/>
    <mergeCell ref="I9:J9"/>
    <mergeCell ref="A24:J24"/>
    <mergeCell ref="K9:K10"/>
    <mergeCell ref="C18:F18"/>
    <mergeCell ref="I19:J19"/>
    <mergeCell ref="A20:J20"/>
    <mergeCell ref="A21:J21"/>
    <mergeCell ref="H22:I22"/>
  </mergeCells>
  <printOptions horizontalCentered="1"/>
  <pageMargins left="0.70866141732283472" right="0.70866141732283472" top="0.23622047244094491" bottom="0" header="0.31496062992125984" footer="0.31496062992125984"/>
  <pageSetup paperSize="9" scale="87" orientation="landscape"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O19"/>
  <sheetViews>
    <sheetView view="pageBreakPreview" zoomScaleSheetLayoutView="100" workbookViewId="0">
      <selection activeCell="A6" sqref="A6"/>
    </sheetView>
  </sheetViews>
  <sheetFormatPr defaultRowHeight="12.75" x14ac:dyDescent="0.2"/>
  <cols>
    <col min="1" max="1" width="7.140625" customWidth="1"/>
    <col min="2" max="2" width="14.85546875" customWidth="1"/>
    <col min="3" max="3" width="14.5703125" customWidth="1"/>
    <col min="4" max="4" width="16.5703125" style="301" customWidth="1"/>
    <col min="5" max="8" width="18.42578125" style="301" customWidth="1"/>
  </cols>
  <sheetData>
    <row r="1" spans="1:15" x14ac:dyDescent="0.2">
      <c r="H1" s="304" t="s">
        <v>516</v>
      </c>
    </row>
    <row r="2" spans="1:15" ht="18" x14ac:dyDescent="0.35">
      <c r="A2" s="563" t="s">
        <v>0</v>
      </c>
      <c r="B2" s="563"/>
      <c r="C2" s="563"/>
      <c r="D2" s="563"/>
      <c r="E2" s="563"/>
      <c r="F2" s="563"/>
      <c r="G2" s="563"/>
      <c r="H2" s="563"/>
      <c r="I2" s="240"/>
      <c r="J2" s="240"/>
      <c r="K2" s="240"/>
      <c r="L2" s="240"/>
      <c r="M2" s="240"/>
      <c r="N2" s="240"/>
      <c r="O2" s="240"/>
    </row>
    <row r="3" spans="1:15" ht="21" x14ac:dyDescent="0.35">
      <c r="A3" s="564" t="s">
        <v>702</v>
      </c>
      <c r="B3" s="564"/>
      <c r="C3" s="564"/>
      <c r="D3" s="564"/>
      <c r="E3" s="564"/>
      <c r="F3" s="564"/>
      <c r="G3" s="564"/>
      <c r="H3" s="564"/>
      <c r="I3" s="241"/>
      <c r="J3" s="241"/>
      <c r="K3" s="241"/>
      <c r="L3" s="241"/>
      <c r="M3" s="241"/>
      <c r="N3" s="241"/>
      <c r="O3" s="241"/>
    </row>
    <row r="4" spans="1:15" ht="15" x14ac:dyDescent="0.3">
      <c r="A4" s="212"/>
      <c r="B4" s="212"/>
      <c r="C4" s="212"/>
      <c r="D4" s="298"/>
      <c r="E4" s="298"/>
      <c r="F4" s="298"/>
      <c r="G4" s="298"/>
      <c r="H4" s="298"/>
      <c r="I4" s="212"/>
      <c r="J4" s="212"/>
      <c r="K4" s="212"/>
      <c r="L4" s="212"/>
      <c r="M4" s="212"/>
      <c r="N4" s="212"/>
      <c r="O4" s="212"/>
    </row>
    <row r="5" spans="1:15" ht="18" x14ac:dyDescent="0.35">
      <c r="A5" s="563" t="s">
        <v>515</v>
      </c>
      <c r="B5" s="563"/>
      <c r="C5" s="563"/>
      <c r="D5" s="563"/>
      <c r="E5" s="563"/>
      <c r="F5" s="563"/>
      <c r="G5" s="563"/>
      <c r="H5" s="563"/>
      <c r="I5" s="240"/>
      <c r="J5" s="240"/>
      <c r="K5" s="240"/>
      <c r="L5" s="240"/>
      <c r="M5" s="240"/>
      <c r="N5" s="240"/>
      <c r="O5" s="240"/>
    </row>
    <row r="6" spans="1:15" ht="15" x14ac:dyDescent="0.3">
      <c r="A6" s="375" t="s">
        <v>905</v>
      </c>
      <c r="B6" s="375"/>
      <c r="C6" s="212"/>
      <c r="D6" s="298"/>
      <c r="E6" s="298"/>
      <c r="F6" s="666" t="s">
        <v>781</v>
      </c>
      <c r="G6" s="666"/>
      <c r="H6" s="666"/>
      <c r="I6" s="212"/>
      <c r="J6" s="212"/>
      <c r="K6" s="212"/>
      <c r="L6" s="242"/>
      <c r="M6" s="242"/>
      <c r="N6" s="664"/>
      <c r="O6" s="664"/>
    </row>
    <row r="7" spans="1:15" ht="31.5" customHeight="1" x14ac:dyDescent="0.2">
      <c r="A7" s="629" t="s">
        <v>2</v>
      </c>
      <c r="B7" s="629" t="s">
        <v>3</v>
      </c>
      <c r="C7" s="665" t="s">
        <v>391</v>
      </c>
      <c r="D7" s="661" t="s">
        <v>495</v>
      </c>
      <c r="E7" s="662"/>
      <c r="F7" s="662"/>
      <c r="G7" s="662"/>
      <c r="H7" s="663"/>
    </row>
    <row r="8" spans="1:15" ht="34.5" customHeight="1" x14ac:dyDescent="0.2">
      <c r="A8" s="629"/>
      <c r="B8" s="629"/>
      <c r="C8" s="665"/>
      <c r="D8" s="299" t="s">
        <v>496</v>
      </c>
      <c r="E8" s="299" t="s">
        <v>497</v>
      </c>
      <c r="F8" s="299" t="s">
        <v>498</v>
      </c>
      <c r="G8" s="299" t="s">
        <v>652</v>
      </c>
      <c r="H8" s="299" t="s">
        <v>49</v>
      </c>
    </row>
    <row r="9" spans="1:15" ht="15" x14ac:dyDescent="0.2">
      <c r="A9" s="228">
        <v>1</v>
      </c>
      <c r="B9" s="228">
        <v>2</v>
      </c>
      <c r="C9" s="228">
        <v>3</v>
      </c>
      <c r="D9" s="228">
        <v>4</v>
      </c>
      <c r="E9" s="228">
        <v>5</v>
      </c>
      <c r="F9" s="228">
        <v>6</v>
      </c>
      <c r="G9" s="228">
        <v>7</v>
      </c>
      <c r="H9" s="228">
        <v>8</v>
      </c>
    </row>
    <row r="10" spans="1:15" x14ac:dyDescent="0.2">
      <c r="A10" s="8">
        <v>1</v>
      </c>
      <c r="B10" s="389" t="s">
        <v>901</v>
      </c>
      <c r="C10" s="8">
        <v>116</v>
      </c>
      <c r="D10" s="371">
        <v>99</v>
      </c>
      <c r="E10" s="371">
        <v>0</v>
      </c>
      <c r="F10" s="371">
        <v>17</v>
      </c>
      <c r="G10" s="371">
        <v>0</v>
      </c>
      <c r="H10" s="371">
        <v>0</v>
      </c>
    </row>
    <row r="11" spans="1:15" x14ac:dyDescent="0.2">
      <c r="A11" s="8">
        <v>2</v>
      </c>
      <c r="B11" s="389" t="s">
        <v>902</v>
      </c>
      <c r="C11" s="8">
        <v>161</v>
      </c>
      <c r="D11" s="371">
        <v>0</v>
      </c>
      <c r="E11" s="371">
        <v>0</v>
      </c>
      <c r="F11" s="371">
        <v>161</v>
      </c>
      <c r="G11" s="371">
        <v>0</v>
      </c>
      <c r="H11" s="371">
        <v>0</v>
      </c>
    </row>
    <row r="12" spans="1:15" x14ac:dyDescent="0.2">
      <c r="A12" s="8">
        <v>3</v>
      </c>
      <c r="B12" s="389" t="s">
        <v>903</v>
      </c>
      <c r="C12" s="8">
        <v>55</v>
      </c>
      <c r="D12" s="371">
        <v>0</v>
      </c>
      <c r="E12" s="371">
        <v>0</v>
      </c>
      <c r="F12" s="371">
        <v>55</v>
      </c>
      <c r="G12" s="371">
        <v>0</v>
      </c>
      <c r="H12" s="371">
        <v>0</v>
      </c>
    </row>
    <row r="13" spans="1:15" ht="15" customHeight="1" x14ac:dyDescent="0.2">
      <c r="A13" s="152" t="s">
        <v>19</v>
      </c>
      <c r="B13" s="152"/>
      <c r="C13" s="174">
        <f t="shared" ref="C13:H13" si="0">SUM(C10:C12)</f>
        <v>332</v>
      </c>
      <c r="D13" s="361">
        <f t="shared" si="0"/>
        <v>99</v>
      </c>
      <c r="E13" s="361">
        <f t="shared" si="0"/>
        <v>0</v>
      </c>
      <c r="F13" s="361">
        <f t="shared" si="0"/>
        <v>233</v>
      </c>
      <c r="G13" s="361">
        <f t="shared" si="0"/>
        <v>0</v>
      </c>
      <c r="H13" s="361">
        <f t="shared" si="0"/>
        <v>0</v>
      </c>
    </row>
    <row r="14" spans="1:15" ht="15" customHeight="1" x14ac:dyDescent="0.2">
      <c r="A14" s="218"/>
      <c r="B14" s="218"/>
      <c r="C14" s="218"/>
      <c r="D14" s="219"/>
      <c r="E14" s="219"/>
      <c r="F14" s="219"/>
      <c r="G14" s="219"/>
      <c r="H14" s="219"/>
    </row>
    <row r="15" spans="1:15" ht="15" customHeight="1" x14ac:dyDescent="0.2">
      <c r="A15" s="218"/>
      <c r="B15" s="218"/>
      <c r="C15" s="218"/>
      <c r="D15" s="219"/>
      <c r="E15" s="219"/>
      <c r="F15" s="219"/>
      <c r="G15" s="219"/>
      <c r="H15" s="219"/>
    </row>
    <row r="16" spans="1:15" ht="15" customHeight="1" x14ac:dyDescent="0.2">
      <c r="A16" s="218"/>
      <c r="B16" s="218"/>
      <c r="C16" s="218"/>
      <c r="D16" s="561" t="s">
        <v>13</v>
      </c>
      <c r="E16" s="561"/>
      <c r="F16" s="561"/>
      <c r="G16" s="561"/>
      <c r="H16" s="561"/>
      <c r="I16" s="561"/>
    </row>
    <row r="17" spans="1:9" x14ac:dyDescent="0.2">
      <c r="A17" s="218" t="s">
        <v>12</v>
      </c>
      <c r="C17" s="218"/>
      <c r="D17" s="561" t="s">
        <v>14</v>
      </c>
      <c r="E17" s="561"/>
      <c r="F17" s="561"/>
      <c r="G17" s="561"/>
      <c r="H17" s="561"/>
      <c r="I17" s="561"/>
    </row>
    <row r="18" spans="1:9" x14ac:dyDescent="0.2">
      <c r="D18" s="561" t="s">
        <v>89</v>
      </c>
      <c r="E18" s="561"/>
      <c r="F18" s="561"/>
      <c r="G18" s="561"/>
      <c r="H18" s="561"/>
      <c r="I18" s="561"/>
    </row>
    <row r="19" spans="1:9" x14ac:dyDescent="0.2">
      <c r="D19" s="562" t="s">
        <v>86</v>
      </c>
      <c r="E19" s="562"/>
      <c r="F19" s="562"/>
      <c r="G19" s="562"/>
      <c r="H19" s="562"/>
      <c r="I19" s="218"/>
    </row>
  </sheetData>
  <mergeCells count="13">
    <mergeCell ref="N6:O6"/>
    <mergeCell ref="A7:A8"/>
    <mergeCell ref="B7:B8"/>
    <mergeCell ref="C7:C8"/>
    <mergeCell ref="F6:H6"/>
    <mergeCell ref="D17:I17"/>
    <mergeCell ref="D18:I18"/>
    <mergeCell ref="D19:H19"/>
    <mergeCell ref="A2:H2"/>
    <mergeCell ref="A3:H3"/>
    <mergeCell ref="A5:H5"/>
    <mergeCell ref="D7:H7"/>
    <mergeCell ref="D16:I16"/>
  </mergeCells>
  <printOptions horizontalCentered="1"/>
  <pageMargins left="0.70866141732283472" right="0.70866141732283472" top="0.23622047244094491" bottom="0" header="0.31496062992125984" footer="0.31496062992125984"/>
  <pageSetup paperSize="9" orientation="landscape" r:id="rId1"/>
  <colBreaks count="1" manualBreakCount="1">
    <brk id="8"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T54"/>
  <sheetViews>
    <sheetView view="pageBreakPreview" topLeftCell="A4" zoomScale="86" zoomScaleNormal="80" zoomScaleSheetLayoutView="86" workbookViewId="0">
      <selection activeCell="H47" sqref="H47"/>
    </sheetView>
  </sheetViews>
  <sheetFormatPr defaultColWidth="9.140625" defaultRowHeight="12.75" x14ac:dyDescent="0.2"/>
  <cols>
    <col min="1" max="1" width="9.28515625" style="14" customWidth="1"/>
    <col min="2" max="3" width="8.5703125" style="14" customWidth="1"/>
    <col min="4" max="4" width="12" style="14" customWidth="1"/>
    <col min="5" max="5" width="8.5703125" style="14" customWidth="1"/>
    <col min="6" max="6" width="9.5703125" style="14" customWidth="1"/>
    <col min="7" max="7" width="8.5703125" style="14" customWidth="1"/>
    <col min="8" max="8" width="11.7109375" style="14" customWidth="1"/>
    <col min="9" max="15" width="8.5703125" style="14" customWidth="1"/>
    <col min="16" max="16" width="8.42578125" style="14" customWidth="1"/>
    <col min="17" max="19" width="8.5703125" style="14" customWidth="1"/>
    <col min="20" max="16384" width="9.140625" style="14"/>
  </cols>
  <sheetData>
    <row r="1" spans="1:19" x14ac:dyDescent="0.2">
      <c r="A1" s="14" t="s">
        <v>11</v>
      </c>
      <c r="H1" s="520"/>
      <c r="I1" s="520"/>
      <c r="R1" s="510" t="s">
        <v>58</v>
      </c>
      <c r="S1" s="510"/>
    </row>
    <row r="2" spans="1:19" s="13" customFormat="1" ht="15.75" x14ac:dyDescent="0.25">
      <c r="A2" s="511" t="s">
        <v>0</v>
      </c>
      <c r="B2" s="511"/>
      <c r="C2" s="511"/>
      <c r="D2" s="511"/>
      <c r="E2" s="511"/>
      <c r="F2" s="511"/>
      <c r="G2" s="511"/>
      <c r="H2" s="511"/>
      <c r="I2" s="511"/>
      <c r="J2" s="511"/>
      <c r="K2" s="511"/>
      <c r="L2" s="511"/>
      <c r="M2" s="511"/>
      <c r="N2" s="511"/>
      <c r="O2" s="511"/>
      <c r="P2" s="511"/>
      <c r="Q2" s="511"/>
      <c r="R2" s="511"/>
      <c r="S2" s="511"/>
    </row>
    <row r="3" spans="1:19" s="13" customFormat="1" ht="20.25" customHeight="1" x14ac:dyDescent="0.3">
      <c r="A3" s="512" t="s">
        <v>702</v>
      </c>
      <c r="B3" s="512"/>
      <c r="C3" s="512"/>
      <c r="D3" s="512"/>
      <c r="E3" s="512"/>
      <c r="F3" s="512"/>
      <c r="G3" s="512"/>
      <c r="H3" s="512"/>
      <c r="I3" s="512"/>
      <c r="J3" s="512"/>
      <c r="K3" s="512"/>
      <c r="L3" s="512"/>
      <c r="M3" s="512"/>
      <c r="N3" s="512"/>
      <c r="O3" s="512"/>
      <c r="P3" s="512"/>
      <c r="Q3" s="512"/>
      <c r="R3" s="512"/>
      <c r="S3" s="512"/>
    </row>
    <row r="5" spans="1:19" s="13" customFormat="1" ht="15.75" x14ac:dyDescent="0.25">
      <c r="A5" s="513" t="s">
        <v>741</v>
      </c>
      <c r="B5" s="513"/>
      <c r="C5" s="513"/>
      <c r="D5" s="513"/>
      <c r="E5" s="513"/>
      <c r="F5" s="513"/>
      <c r="G5" s="513"/>
      <c r="H5" s="513"/>
      <c r="I5" s="513"/>
      <c r="J5" s="513"/>
      <c r="K5" s="513"/>
      <c r="L5" s="513"/>
      <c r="M5" s="513"/>
      <c r="N5" s="513"/>
      <c r="O5" s="513"/>
      <c r="P5" s="513"/>
      <c r="Q5" s="513"/>
      <c r="R5" s="513"/>
      <c r="S5" s="513"/>
    </row>
    <row r="6" spans="1:19" x14ac:dyDescent="0.2">
      <c r="A6" s="461" t="s">
        <v>900</v>
      </c>
      <c r="B6" s="461"/>
    </row>
    <row r="7" spans="1:19" x14ac:dyDescent="0.2">
      <c r="A7" s="461" t="s">
        <v>172</v>
      </c>
      <c r="B7" s="461"/>
      <c r="C7" s="461"/>
      <c r="D7" s="461"/>
      <c r="E7" s="461"/>
      <c r="F7" s="461"/>
      <c r="G7" s="461"/>
      <c r="H7" s="461"/>
      <c r="I7" s="461"/>
      <c r="R7" s="31"/>
      <c r="S7" s="31"/>
    </row>
    <row r="9" spans="1:19" ht="18" customHeight="1" x14ac:dyDescent="0.2">
      <c r="A9" s="5"/>
      <c r="B9" s="484" t="s">
        <v>45</v>
      </c>
      <c r="C9" s="484"/>
      <c r="D9" s="484" t="s">
        <v>46</v>
      </c>
      <c r="E9" s="484"/>
      <c r="F9" s="484" t="s">
        <v>47</v>
      </c>
      <c r="G9" s="484"/>
      <c r="H9" s="521" t="s">
        <v>48</v>
      </c>
      <c r="I9" s="521"/>
      <c r="J9" s="484" t="s">
        <v>49</v>
      </c>
      <c r="K9" s="484"/>
      <c r="L9" s="27" t="s">
        <v>19</v>
      </c>
    </row>
    <row r="10" spans="1:19" s="69" customFormat="1" ht="13.5" customHeight="1" x14ac:dyDescent="0.2">
      <c r="A10" s="70">
        <v>1</v>
      </c>
      <c r="B10" s="479">
        <v>2</v>
      </c>
      <c r="C10" s="479"/>
      <c r="D10" s="479">
        <v>3</v>
      </c>
      <c r="E10" s="479"/>
      <c r="F10" s="479">
        <v>4</v>
      </c>
      <c r="G10" s="479"/>
      <c r="H10" s="479">
        <v>5</v>
      </c>
      <c r="I10" s="479"/>
      <c r="J10" s="479">
        <v>6</v>
      </c>
      <c r="K10" s="479"/>
      <c r="L10" s="70">
        <v>7</v>
      </c>
    </row>
    <row r="11" spans="1:19" x14ac:dyDescent="0.2">
      <c r="A11" s="3" t="s">
        <v>50</v>
      </c>
      <c r="B11" s="472">
        <v>0</v>
      </c>
      <c r="C11" s="472"/>
      <c r="D11" s="472">
        <v>22</v>
      </c>
      <c r="E11" s="472"/>
      <c r="F11" s="472">
        <v>15</v>
      </c>
      <c r="G11" s="472"/>
      <c r="H11" s="472">
        <v>9</v>
      </c>
      <c r="I11" s="472"/>
      <c r="J11" s="472">
        <v>106</v>
      </c>
      <c r="K11" s="472"/>
      <c r="L11" s="356">
        <f>SUM(B11:K11)</f>
        <v>152</v>
      </c>
    </row>
    <row r="12" spans="1:19" x14ac:dyDescent="0.2">
      <c r="A12" s="3" t="s">
        <v>51</v>
      </c>
      <c r="B12" s="472">
        <v>0</v>
      </c>
      <c r="C12" s="472"/>
      <c r="D12" s="472">
        <v>39</v>
      </c>
      <c r="E12" s="472"/>
      <c r="F12" s="472">
        <v>76</v>
      </c>
      <c r="G12" s="472"/>
      <c r="H12" s="472">
        <v>11</v>
      </c>
      <c r="I12" s="472"/>
      <c r="J12" s="472">
        <v>443</v>
      </c>
      <c r="K12" s="472"/>
      <c r="L12" s="356">
        <f>SUM(B12:K12)</f>
        <v>569</v>
      </c>
    </row>
    <row r="13" spans="1:19" x14ac:dyDescent="0.2">
      <c r="A13" s="3" t="s">
        <v>19</v>
      </c>
      <c r="B13" s="463">
        <f>B11+B12</f>
        <v>0</v>
      </c>
      <c r="C13" s="463"/>
      <c r="D13" s="463">
        <f t="shared" ref="D13" si="0">D11+D12</f>
        <v>61</v>
      </c>
      <c r="E13" s="463"/>
      <c r="F13" s="463">
        <f t="shared" ref="F13" si="1">F11+F12</f>
        <v>91</v>
      </c>
      <c r="G13" s="463"/>
      <c r="H13" s="463">
        <f t="shared" ref="H13" si="2">H11+H12</f>
        <v>20</v>
      </c>
      <c r="I13" s="463"/>
      <c r="J13" s="463">
        <f t="shared" ref="J13" si="3">J11+J12</f>
        <v>549</v>
      </c>
      <c r="K13" s="463"/>
      <c r="L13" s="3">
        <f>L11+L12</f>
        <v>721</v>
      </c>
    </row>
    <row r="14" spans="1:19" x14ac:dyDescent="0.2">
      <c r="A14" s="11"/>
      <c r="B14" s="11"/>
      <c r="C14" s="11"/>
      <c r="D14" s="11"/>
      <c r="E14" s="11"/>
      <c r="F14" s="11"/>
      <c r="G14" s="11"/>
      <c r="H14" s="11"/>
      <c r="I14" s="11"/>
      <c r="J14" s="11"/>
      <c r="K14" s="11"/>
      <c r="L14" s="11"/>
    </row>
    <row r="15" spans="1:19" x14ac:dyDescent="0.2">
      <c r="A15" s="505" t="s">
        <v>431</v>
      </c>
      <c r="B15" s="505"/>
      <c r="C15" s="505"/>
      <c r="D15" s="505"/>
      <c r="E15" s="505"/>
      <c r="F15" s="505"/>
      <c r="G15" s="505"/>
      <c r="H15" s="11"/>
      <c r="I15" s="11"/>
      <c r="J15" s="11"/>
      <c r="K15" s="11"/>
      <c r="L15" s="11"/>
    </row>
    <row r="16" spans="1:19" ht="12.75" customHeight="1" x14ac:dyDescent="0.2">
      <c r="A16" s="507" t="s">
        <v>181</v>
      </c>
      <c r="B16" s="508"/>
      <c r="C16" s="506" t="s">
        <v>207</v>
      </c>
      <c r="D16" s="506"/>
      <c r="E16" s="3" t="s">
        <v>19</v>
      </c>
      <c r="I16" s="11"/>
      <c r="J16" s="11"/>
      <c r="K16" s="11"/>
      <c r="L16" s="11"/>
    </row>
    <row r="17" spans="1:20" x14ac:dyDescent="0.2">
      <c r="A17" s="474">
        <v>1000</v>
      </c>
      <c r="B17" s="475"/>
      <c r="C17" s="474">
        <v>0</v>
      </c>
      <c r="D17" s="475"/>
      <c r="E17" s="3">
        <v>1000</v>
      </c>
      <c r="I17" s="11"/>
      <c r="J17" s="11"/>
      <c r="K17" s="11"/>
      <c r="L17" s="11"/>
    </row>
    <row r="18" spans="1:20" x14ac:dyDescent="0.2">
      <c r="A18" s="272"/>
      <c r="B18" s="272"/>
      <c r="C18" s="272"/>
      <c r="D18" s="272"/>
      <c r="E18" s="272"/>
      <c r="F18" s="272"/>
      <c r="G18" s="272"/>
      <c r="H18" s="11"/>
      <c r="I18" s="11"/>
      <c r="J18" s="11"/>
      <c r="K18" s="11"/>
      <c r="L18" s="11"/>
    </row>
    <row r="20" spans="1:20" ht="19.149999999999999" customHeight="1" x14ac:dyDescent="0.2">
      <c r="A20" s="509" t="s">
        <v>173</v>
      </c>
      <c r="B20" s="509"/>
      <c r="C20" s="509"/>
      <c r="D20" s="509"/>
      <c r="E20" s="509"/>
      <c r="F20" s="509"/>
      <c r="G20" s="509"/>
      <c r="H20" s="509"/>
      <c r="I20" s="509"/>
      <c r="J20" s="509"/>
      <c r="K20" s="509"/>
      <c r="L20" s="509"/>
      <c r="M20" s="509"/>
      <c r="N20" s="509"/>
      <c r="O20" s="509"/>
      <c r="P20" s="509"/>
      <c r="Q20" s="509"/>
      <c r="R20" s="509"/>
      <c r="S20" s="509"/>
    </row>
    <row r="21" spans="1:20" x14ac:dyDescent="0.2">
      <c r="A21" s="484" t="s">
        <v>26</v>
      </c>
      <c r="B21" s="484" t="s">
        <v>52</v>
      </c>
      <c r="C21" s="484"/>
      <c r="D21" s="484"/>
      <c r="E21" s="485" t="s">
        <v>27</v>
      </c>
      <c r="F21" s="485"/>
      <c r="G21" s="485"/>
      <c r="H21" s="485"/>
      <c r="I21" s="485"/>
      <c r="J21" s="485"/>
      <c r="K21" s="485"/>
      <c r="L21" s="485"/>
      <c r="M21" s="463" t="s">
        <v>28</v>
      </c>
      <c r="N21" s="463"/>
      <c r="O21" s="463"/>
      <c r="P21" s="463"/>
      <c r="Q21" s="463"/>
      <c r="R21" s="463"/>
      <c r="S21" s="463"/>
      <c r="T21" s="463"/>
    </row>
    <row r="22" spans="1:20" ht="33.75" customHeight="1" x14ac:dyDescent="0.2">
      <c r="A22" s="484"/>
      <c r="B22" s="484"/>
      <c r="C22" s="484"/>
      <c r="D22" s="484"/>
      <c r="E22" s="482" t="s">
        <v>135</v>
      </c>
      <c r="F22" s="483"/>
      <c r="G22" s="482" t="s">
        <v>174</v>
      </c>
      <c r="H22" s="483"/>
      <c r="I22" s="484" t="s">
        <v>53</v>
      </c>
      <c r="J22" s="484"/>
      <c r="K22" s="482" t="s">
        <v>98</v>
      </c>
      <c r="L22" s="483"/>
      <c r="M22" s="482" t="s">
        <v>99</v>
      </c>
      <c r="N22" s="483"/>
      <c r="O22" s="482" t="s">
        <v>174</v>
      </c>
      <c r="P22" s="483"/>
      <c r="Q22" s="484" t="s">
        <v>53</v>
      </c>
      <c r="R22" s="484"/>
      <c r="S22" s="484" t="s">
        <v>98</v>
      </c>
      <c r="T22" s="484"/>
    </row>
    <row r="23" spans="1:20" s="69" customFormat="1" ht="15.75" customHeight="1" x14ac:dyDescent="0.2">
      <c r="A23" s="70">
        <v>1</v>
      </c>
      <c r="B23" s="480">
        <v>2</v>
      </c>
      <c r="C23" s="504"/>
      <c r="D23" s="481"/>
      <c r="E23" s="480">
        <v>3</v>
      </c>
      <c r="F23" s="481"/>
      <c r="G23" s="480">
        <v>4</v>
      </c>
      <c r="H23" s="481"/>
      <c r="I23" s="479">
        <v>5</v>
      </c>
      <c r="J23" s="479"/>
      <c r="K23" s="479">
        <v>6</v>
      </c>
      <c r="L23" s="479"/>
      <c r="M23" s="480">
        <v>3</v>
      </c>
      <c r="N23" s="481"/>
      <c r="O23" s="480">
        <v>4</v>
      </c>
      <c r="P23" s="481"/>
      <c r="Q23" s="479">
        <v>5</v>
      </c>
      <c r="R23" s="479"/>
      <c r="S23" s="479">
        <v>6</v>
      </c>
      <c r="T23" s="479"/>
    </row>
    <row r="24" spans="1:20" ht="27.75" customHeight="1" x14ac:dyDescent="0.2">
      <c r="A24" s="68">
        <v>1</v>
      </c>
      <c r="B24" s="501" t="s">
        <v>488</v>
      </c>
      <c r="C24" s="502"/>
      <c r="D24" s="503"/>
      <c r="E24" s="497">
        <v>100</v>
      </c>
      <c r="F24" s="498"/>
      <c r="G24" s="499" t="s">
        <v>358</v>
      </c>
      <c r="H24" s="500"/>
      <c r="I24" s="514">
        <v>450</v>
      </c>
      <c r="J24" s="515"/>
      <c r="K24" s="514">
        <v>12</v>
      </c>
      <c r="L24" s="515"/>
      <c r="M24" s="497">
        <v>1510</v>
      </c>
      <c r="N24" s="498"/>
      <c r="O24" s="499" t="s">
        <v>358</v>
      </c>
      <c r="P24" s="500"/>
      <c r="Q24" s="514">
        <v>700</v>
      </c>
      <c r="R24" s="515"/>
      <c r="S24" s="514">
        <v>20</v>
      </c>
      <c r="T24" s="515"/>
    </row>
    <row r="25" spans="1:20" x14ac:dyDescent="0.2">
      <c r="A25" s="68">
        <v>2</v>
      </c>
      <c r="B25" s="486" t="s">
        <v>54</v>
      </c>
      <c r="C25" s="487"/>
      <c r="D25" s="488"/>
      <c r="E25" s="464">
        <v>20</v>
      </c>
      <c r="F25" s="465"/>
      <c r="G25" s="514">
        <v>10.35</v>
      </c>
      <c r="H25" s="515"/>
      <c r="I25" s="516"/>
      <c r="J25" s="517"/>
      <c r="K25" s="516"/>
      <c r="L25" s="517"/>
      <c r="M25" s="464">
        <v>30</v>
      </c>
      <c r="N25" s="465"/>
      <c r="O25" s="514">
        <v>12.51</v>
      </c>
      <c r="P25" s="515"/>
      <c r="Q25" s="516"/>
      <c r="R25" s="517"/>
      <c r="S25" s="516"/>
      <c r="T25" s="517"/>
    </row>
    <row r="26" spans="1:20" x14ac:dyDescent="0.2">
      <c r="A26" s="68">
        <v>3</v>
      </c>
      <c r="B26" s="486" t="s">
        <v>175</v>
      </c>
      <c r="C26" s="487"/>
      <c r="D26" s="488"/>
      <c r="E26" s="464">
        <v>50</v>
      </c>
      <c r="F26" s="465"/>
      <c r="G26" s="516"/>
      <c r="H26" s="517"/>
      <c r="I26" s="516"/>
      <c r="J26" s="517"/>
      <c r="K26" s="516"/>
      <c r="L26" s="517"/>
      <c r="M26" s="464">
        <v>75</v>
      </c>
      <c r="N26" s="465"/>
      <c r="O26" s="516"/>
      <c r="P26" s="517"/>
      <c r="Q26" s="516"/>
      <c r="R26" s="517"/>
      <c r="S26" s="516"/>
      <c r="T26" s="517"/>
    </row>
    <row r="27" spans="1:20" x14ac:dyDescent="0.2">
      <c r="A27" s="68">
        <v>4</v>
      </c>
      <c r="B27" s="486" t="s">
        <v>55</v>
      </c>
      <c r="C27" s="487"/>
      <c r="D27" s="488"/>
      <c r="E27" s="464">
        <v>5</v>
      </c>
      <c r="F27" s="465"/>
      <c r="G27" s="516"/>
      <c r="H27" s="517"/>
      <c r="I27" s="516"/>
      <c r="J27" s="517"/>
      <c r="K27" s="516"/>
      <c r="L27" s="517"/>
      <c r="M27" s="464">
        <v>7.5</v>
      </c>
      <c r="N27" s="465"/>
      <c r="O27" s="516"/>
      <c r="P27" s="517"/>
      <c r="Q27" s="516"/>
      <c r="R27" s="517"/>
      <c r="S27" s="516"/>
      <c r="T27" s="517"/>
    </row>
    <row r="28" spans="1:20" x14ac:dyDescent="0.2">
      <c r="A28" s="68">
        <v>5</v>
      </c>
      <c r="B28" s="486" t="s">
        <v>56</v>
      </c>
      <c r="C28" s="487"/>
      <c r="D28" s="488"/>
      <c r="E28" s="464" t="s">
        <v>886</v>
      </c>
      <c r="F28" s="465"/>
      <c r="G28" s="516"/>
      <c r="H28" s="517"/>
      <c r="I28" s="516"/>
      <c r="J28" s="517"/>
      <c r="K28" s="516"/>
      <c r="L28" s="517"/>
      <c r="M28" s="464" t="s">
        <v>886</v>
      </c>
      <c r="N28" s="465"/>
      <c r="O28" s="516"/>
      <c r="P28" s="517"/>
      <c r="Q28" s="516"/>
      <c r="R28" s="517"/>
      <c r="S28" s="516"/>
      <c r="T28" s="517"/>
    </row>
    <row r="29" spans="1:20" x14ac:dyDescent="0.2">
      <c r="A29" s="68">
        <v>6</v>
      </c>
      <c r="B29" s="486" t="s">
        <v>57</v>
      </c>
      <c r="C29" s="487"/>
      <c r="D29" s="488"/>
      <c r="E29" s="464" t="s">
        <v>886</v>
      </c>
      <c r="F29" s="465"/>
      <c r="G29" s="516"/>
      <c r="H29" s="517"/>
      <c r="I29" s="516"/>
      <c r="J29" s="517"/>
      <c r="K29" s="516"/>
      <c r="L29" s="517"/>
      <c r="M29" s="464" t="s">
        <v>886</v>
      </c>
      <c r="N29" s="465"/>
      <c r="O29" s="516"/>
      <c r="P29" s="517"/>
      <c r="Q29" s="516"/>
      <c r="R29" s="517"/>
      <c r="S29" s="516"/>
      <c r="T29" s="517"/>
    </row>
    <row r="30" spans="1:20" x14ac:dyDescent="0.2">
      <c r="A30" s="68">
        <v>7</v>
      </c>
      <c r="B30" s="496" t="s">
        <v>176</v>
      </c>
      <c r="C30" s="496"/>
      <c r="D30" s="496"/>
      <c r="E30" s="472" t="s">
        <v>7</v>
      </c>
      <c r="F30" s="472"/>
      <c r="G30" s="518"/>
      <c r="H30" s="519"/>
      <c r="I30" s="518"/>
      <c r="J30" s="519"/>
      <c r="K30" s="518"/>
      <c r="L30" s="519"/>
      <c r="M30" s="472" t="s">
        <v>7</v>
      </c>
      <c r="N30" s="472"/>
      <c r="O30" s="518"/>
      <c r="P30" s="519"/>
      <c r="Q30" s="518"/>
      <c r="R30" s="519"/>
      <c r="S30" s="518"/>
      <c r="T30" s="519"/>
    </row>
    <row r="31" spans="1:20" x14ac:dyDescent="0.2">
      <c r="A31" s="68"/>
      <c r="B31" s="484" t="s">
        <v>19</v>
      </c>
      <c r="C31" s="484"/>
      <c r="D31" s="484"/>
      <c r="E31" s="463"/>
      <c r="F31" s="463"/>
      <c r="G31" s="463">
        <v>10.35</v>
      </c>
      <c r="H31" s="463"/>
      <c r="I31" s="463">
        <v>450</v>
      </c>
      <c r="J31" s="463"/>
      <c r="K31" s="463">
        <v>12</v>
      </c>
      <c r="L31" s="463"/>
      <c r="M31" s="463"/>
      <c r="N31" s="463"/>
      <c r="O31" s="463">
        <v>12.51</v>
      </c>
      <c r="P31" s="463"/>
      <c r="Q31" s="463">
        <v>700</v>
      </c>
      <c r="R31" s="463"/>
      <c r="S31" s="463">
        <v>20</v>
      </c>
      <c r="T31" s="463"/>
    </row>
    <row r="32" spans="1:20" x14ac:dyDescent="0.2">
      <c r="A32" s="124"/>
      <c r="B32" s="125"/>
      <c r="C32" s="125"/>
      <c r="D32" s="125"/>
      <c r="E32" s="11"/>
      <c r="F32" s="11"/>
      <c r="G32" s="11"/>
      <c r="H32" s="11"/>
      <c r="I32" s="11"/>
      <c r="J32" s="11"/>
      <c r="K32" s="11"/>
      <c r="L32" s="11"/>
      <c r="M32" s="11"/>
      <c r="N32" s="11"/>
      <c r="O32" s="11"/>
      <c r="P32" s="11"/>
      <c r="Q32" s="11"/>
      <c r="R32" s="11"/>
      <c r="S32" s="11"/>
      <c r="T32" s="11"/>
    </row>
    <row r="33" spans="1:20" ht="12.75" customHeight="1" x14ac:dyDescent="0.2">
      <c r="A33" s="275" t="s">
        <v>411</v>
      </c>
      <c r="B33" s="473" t="s">
        <v>465</v>
      </c>
      <c r="C33" s="473"/>
      <c r="D33" s="473"/>
      <c r="E33" s="473"/>
      <c r="F33" s="473"/>
      <c r="G33" s="473"/>
      <c r="H33" s="473"/>
      <c r="I33" s="11"/>
      <c r="J33" s="11"/>
      <c r="K33" s="11"/>
      <c r="L33" s="11"/>
      <c r="M33" s="11"/>
      <c r="N33" s="11"/>
      <c r="O33" s="11"/>
      <c r="P33" s="11"/>
      <c r="Q33" s="11"/>
      <c r="R33" s="11"/>
      <c r="S33" s="11"/>
      <c r="T33" s="11"/>
    </row>
    <row r="34" spans="1:20" x14ac:dyDescent="0.2">
      <c r="A34" s="275"/>
      <c r="B34" s="125"/>
      <c r="C34" s="125"/>
      <c r="D34" s="125"/>
      <c r="E34" s="11"/>
      <c r="F34" s="11"/>
      <c r="G34" s="11"/>
      <c r="H34" s="11"/>
      <c r="I34" s="11"/>
      <c r="J34" s="11"/>
      <c r="K34" s="11"/>
      <c r="L34" s="11"/>
      <c r="M34" s="11"/>
      <c r="N34" s="11"/>
      <c r="O34" s="11"/>
      <c r="P34" s="11"/>
      <c r="Q34" s="11"/>
      <c r="R34" s="11"/>
      <c r="S34" s="11"/>
      <c r="T34" s="11"/>
    </row>
    <row r="35" spans="1:20" s="31" customFormat="1" ht="17.25" customHeight="1" x14ac:dyDescent="0.2">
      <c r="A35" s="2" t="s">
        <v>26</v>
      </c>
      <c r="B35" s="489" t="s">
        <v>412</v>
      </c>
      <c r="C35" s="490"/>
      <c r="D35" s="491"/>
      <c r="E35" s="482" t="s">
        <v>27</v>
      </c>
      <c r="F35" s="522"/>
      <c r="G35" s="522"/>
      <c r="H35" s="522"/>
      <c r="I35" s="522"/>
      <c r="J35" s="483"/>
      <c r="K35" s="463" t="s">
        <v>28</v>
      </c>
      <c r="L35" s="463"/>
      <c r="M35" s="463"/>
      <c r="N35" s="463"/>
      <c r="O35" s="463"/>
      <c r="P35" s="463"/>
      <c r="Q35" s="466"/>
      <c r="R35" s="466"/>
      <c r="S35" s="466"/>
      <c r="T35" s="466"/>
    </row>
    <row r="36" spans="1:20" x14ac:dyDescent="0.2">
      <c r="A36" s="4"/>
      <c r="B36" s="492"/>
      <c r="C36" s="493"/>
      <c r="D36" s="494"/>
      <c r="E36" s="474" t="s">
        <v>428</v>
      </c>
      <c r="F36" s="475"/>
      <c r="G36" s="474" t="s">
        <v>429</v>
      </c>
      <c r="H36" s="475"/>
      <c r="I36" s="474" t="s">
        <v>430</v>
      </c>
      <c r="J36" s="475"/>
      <c r="K36" s="463" t="s">
        <v>428</v>
      </c>
      <c r="L36" s="463"/>
      <c r="M36" s="463" t="s">
        <v>429</v>
      </c>
      <c r="N36" s="463"/>
      <c r="O36" s="463" t="s">
        <v>430</v>
      </c>
      <c r="P36" s="463"/>
      <c r="Q36" s="11"/>
      <c r="R36" s="11"/>
      <c r="S36" s="11"/>
      <c r="T36" s="11"/>
    </row>
    <row r="37" spans="1:20" x14ac:dyDescent="0.2">
      <c r="A37" s="68">
        <v>1</v>
      </c>
      <c r="B37" s="474" t="s">
        <v>888</v>
      </c>
      <c r="C37" s="495"/>
      <c r="D37" s="475"/>
      <c r="E37" s="474">
        <v>1</v>
      </c>
      <c r="F37" s="475"/>
      <c r="G37" s="474">
        <v>6.5</v>
      </c>
      <c r="H37" s="475"/>
      <c r="I37" s="463" t="s">
        <v>891</v>
      </c>
      <c r="J37" s="463"/>
      <c r="K37" s="463">
        <v>1</v>
      </c>
      <c r="L37" s="463"/>
      <c r="M37" s="463">
        <v>6.5</v>
      </c>
      <c r="N37" s="463"/>
      <c r="O37" s="463" t="s">
        <v>891</v>
      </c>
      <c r="P37" s="463"/>
      <c r="Q37" s="11"/>
      <c r="R37" s="11"/>
      <c r="S37" s="11"/>
      <c r="T37" s="11"/>
    </row>
    <row r="38" spans="1:20" x14ac:dyDescent="0.2">
      <c r="A38" s="68">
        <v>2</v>
      </c>
      <c r="B38" s="474" t="s">
        <v>887</v>
      </c>
      <c r="C38" s="495"/>
      <c r="D38" s="475"/>
      <c r="E38" s="474" t="s">
        <v>889</v>
      </c>
      <c r="F38" s="475"/>
      <c r="G38" s="474">
        <v>6</v>
      </c>
      <c r="H38" s="475"/>
      <c r="I38" s="463" t="s">
        <v>890</v>
      </c>
      <c r="J38" s="463"/>
      <c r="K38" s="463" t="s">
        <v>889</v>
      </c>
      <c r="L38" s="463"/>
      <c r="M38" s="463">
        <v>6</v>
      </c>
      <c r="N38" s="463"/>
      <c r="O38" s="463" t="s">
        <v>890</v>
      </c>
      <c r="P38" s="463"/>
      <c r="Q38" s="11"/>
      <c r="R38" s="11"/>
      <c r="S38" s="11"/>
      <c r="T38" s="11"/>
    </row>
    <row r="41" spans="1:20" ht="13.9" customHeight="1" x14ac:dyDescent="0.25">
      <c r="A41" s="467" t="s">
        <v>186</v>
      </c>
      <c r="B41" s="467"/>
      <c r="C41" s="467"/>
      <c r="D41" s="467"/>
      <c r="E41" s="467"/>
      <c r="F41" s="467"/>
      <c r="G41" s="467"/>
      <c r="H41" s="467"/>
      <c r="I41" s="467"/>
    </row>
    <row r="42" spans="1:20" ht="13.9" customHeight="1" x14ac:dyDescent="0.25">
      <c r="A42" s="470" t="s">
        <v>60</v>
      </c>
      <c r="B42" s="470" t="s">
        <v>27</v>
      </c>
      <c r="C42" s="470"/>
      <c r="D42" s="470"/>
      <c r="E42" s="476" t="s">
        <v>28</v>
      </c>
      <c r="F42" s="476"/>
      <c r="G42" s="476"/>
      <c r="H42" s="477" t="s">
        <v>148</v>
      </c>
      <c r="I42"/>
    </row>
    <row r="43" spans="1:20" ht="15" x14ac:dyDescent="0.25">
      <c r="A43" s="470"/>
      <c r="B43" s="50" t="s">
        <v>177</v>
      </c>
      <c r="C43" s="71" t="s">
        <v>105</v>
      </c>
      <c r="D43" s="50" t="s">
        <v>19</v>
      </c>
      <c r="E43" s="50" t="s">
        <v>177</v>
      </c>
      <c r="F43" s="71" t="s">
        <v>105</v>
      </c>
      <c r="G43" s="50" t="s">
        <v>19</v>
      </c>
      <c r="H43" s="478"/>
      <c r="I43"/>
    </row>
    <row r="44" spans="1:20" ht="14.25" x14ac:dyDescent="0.2">
      <c r="A44" s="30" t="s">
        <v>690</v>
      </c>
      <c r="B44" s="52">
        <v>4.3499999999999996</v>
      </c>
      <c r="C44" s="52">
        <v>6</v>
      </c>
      <c r="D44" s="8">
        <v>10.35</v>
      </c>
      <c r="E44" s="8">
        <v>6.51</v>
      </c>
      <c r="F44" s="52">
        <v>6</v>
      </c>
      <c r="G44" s="52">
        <v>12.51</v>
      </c>
      <c r="H44" s="52"/>
      <c r="I44"/>
    </row>
    <row r="45" spans="1:20" ht="15" x14ac:dyDescent="0.25">
      <c r="A45" s="30" t="s">
        <v>703</v>
      </c>
      <c r="B45" s="359">
        <v>4.68</v>
      </c>
      <c r="C45" s="359">
        <v>6</v>
      </c>
      <c r="D45" s="357">
        <v>10.68</v>
      </c>
      <c r="E45" s="357">
        <v>6.99</v>
      </c>
      <c r="F45" s="359">
        <v>6</v>
      </c>
      <c r="G45" s="359">
        <v>12.99</v>
      </c>
      <c r="H45" s="52" t="s">
        <v>178</v>
      </c>
      <c r="I45"/>
    </row>
    <row r="46" spans="1:20" ht="15" customHeight="1" x14ac:dyDescent="0.2">
      <c r="A46" s="471" t="s">
        <v>234</v>
      </c>
      <c r="B46" s="471"/>
      <c r="C46" s="471"/>
      <c r="D46" s="471"/>
      <c r="E46" s="471"/>
      <c r="F46" s="471"/>
      <c r="G46" s="471"/>
      <c r="H46" s="471"/>
      <c r="I46" s="471"/>
      <c r="J46" s="471"/>
      <c r="K46" s="471"/>
      <c r="L46" s="471"/>
      <c r="M46" s="471"/>
      <c r="N46" s="471"/>
      <c r="O46" s="471"/>
      <c r="P46" s="471"/>
      <c r="Q46" s="471"/>
      <c r="R46" s="471"/>
      <c r="S46" s="471"/>
      <c r="T46" s="471"/>
    </row>
    <row r="47" spans="1:20" ht="15" x14ac:dyDescent="0.25">
      <c r="A47" s="123"/>
      <c r="B47" s="273"/>
      <c r="C47" s="273"/>
      <c r="D47" s="12"/>
      <c r="E47" s="12"/>
      <c r="F47" s="274"/>
      <c r="G47" s="274"/>
      <c r="H47" s="274"/>
      <c r="I47"/>
    </row>
    <row r="48" spans="1:20" ht="15" x14ac:dyDescent="0.25">
      <c r="A48" s="31"/>
      <c r="B48" s="276"/>
      <c r="C48" s="276"/>
      <c r="D48" s="247"/>
      <c r="E48" s="247"/>
      <c r="F48" s="274"/>
      <c r="G48" s="274"/>
      <c r="H48" s="274"/>
      <c r="I48"/>
    </row>
    <row r="51" spans="1:19" s="15" customFormat="1" ht="12.75" customHeight="1" x14ac:dyDescent="0.2">
      <c r="A51" s="14" t="s">
        <v>12</v>
      </c>
      <c r="B51" s="14"/>
      <c r="C51" s="14"/>
      <c r="D51" s="14"/>
      <c r="E51" s="14"/>
      <c r="F51" s="14"/>
      <c r="G51" s="14"/>
      <c r="I51" s="14"/>
      <c r="O51" s="468" t="s">
        <v>13</v>
      </c>
      <c r="P51" s="468"/>
      <c r="Q51" s="469"/>
    </row>
    <row r="52" spans="1:19" s="15" customFormat="1" ht="12.75" customHeight="1" x14ac:dyDescent="0.2">
      <c r="A52" s="468" t="s">
        <v>14</v>
      </c>
      <c r="B52" s="468"/>
      <c r="C52" s="468"/>
      <c r="D52" s="468"/>
      <c r="E52" s="468"/>
      <c r="F52" s="468"/>
      <c r="G52" s="468"/>
      <c r="H52" s="468"/>
      <c r="I52" s="468"/>
      <c r="J52" s="468"/>
      <c r="K52" s="468"/>
      <c r="L52" s="468"/>
      <c r="M52" s="468"/>
      <c r="N52" s="468"/>
      <c r="O52" s="468"/>
      <c r="P52" s="468"/>
      <c r="Q52" s="468"/>
    </row>
    <row r="53" spans="1:19" s="15" customFormat="1" ht="13.15" customHeight="1" x14ac:dyDescent="0.2">
      <c r="A53" s="462" t="s">
        <v>94</v>
      </c>
      <c r="B53" s="462"/>
      <c r="C53" s="462"/>
      <c r="D53" s="462"/>
      <c r="E53" s="462"/>
      <c r="F53" s="462"/>
      <c r="G53" s="462"/>
      <c r="H53" s="462"/>
      <c r="I53" s="462"/>
      <c r="J53" s="462"/>
      <c r="K53" s="462"/>
      <c r="L53" s="462"/>
      <c r="M53" s="462"/>
      <c r="N53" s="462"/>
      <c r="O53" s="462"/>
      <c r="P53" s="462"/>
      <c r="Q53" s="462"/>
      <c r="R53" s="462"/>
      <c r="S53" s="462"/>
    </row>
    <row r="54" spans="1:19" ht="12.75" customHeight="1" x14ac:dyDescent="0.2">
      <c r="N54" s="461" t="s">
        <v>86</v>
      </c>
      <c r="O54" s="461"/>
      <c r="P54" s="461"/>
      <c r="Q54" s="461"/>
    </row>
  </sheetData>
  <mergeCells count="133">
    <mergeCell ref="M29:N29"/>
    <mergeCell ref="M27:N27"/>
    <mergeCell ref="G25:H30"/>
    <mergeCell ref="I24:J30"/>
    <mergeCell ref="K24:L30"/>
    <mergeCell ref="O25:P30"/>
    <mergeCell ref="Q24:R30"/>
    <mergeCell ref="E36:F36"/>
    <mergeCell ref="O37:P37"/>
    <mergeCell ref="E35:J35"/>
    <mergeCell ref="O38:P38"/>
    <mergeCell ref="M37:N37"/>
    <mergeCell ref="M36:N36"/>
    <mergeCell ref="O36:P36"/>
    <mergeCell ref="K37:L37"/>
    <mergeCell ref="R1:S1"/>
    <mergeCell ref="A2:S2"/>
    <mergeCell ref="A3:S3"/>
    <mergeCell ref="A5:S5"/>
    <mergeCell ref="B9:C9"/>
    <mergeCell ref="A6:B6"/>
    <mergeCell ref="A7:I7"/>
    <mergeCell ref="D9:E9"/>
    <mergeCell ref="E22:F22"/>
    <mergeCell ref="I23:J23"/>
    <mergeCell ref="E26:F26"/>
    <mergeCell ref="G24:H24"/>
    <mergeCell ref="M26:N26"/>
    <mergeCell ref="E24:F24"/>
    <mergeCell ref="S24:T30"/>
    <mergeCell ref="F9:G9"/>
    <mergeCell ref="H1:I1"/>
    <mergeCell ref="J9:K9"/>
    <mergeCell ref="H9:I9"/>
    <mergeCell ref="S23:T23"/>
    <mergeCell ref="S22:T22"/>
    <mergeCell ref="E25:F25"/>
    <mergeCell ref="I22:J22"/>
    <mergeCell ref="O22:P22"/>
    <mergeCell ref="J12:K12"/>
    <mergeCell ref="D11:E11"/>
    <mergeCell ref="K23:L23"/>
    <mergeCell ref="M22:N22"/>
    <mergeCell ref="K22:L22"/>
    <mergeCell ref="F11:G11"/>
    <mergeCell ref="H11:I11"/>
    <mergeCell ref="F13:G13"/>
    <mergeCell ref="B37:D37"/>
    <mergeCell ref="G36:H36"/>
    <mergeCell ref="G37:H37"/>
    <mergeCell ref="I37:J37"/>
    <mergeCell ref="E37:F37"/>
    <mergeCell ref="B12:C12"/>
    <mergeCell ref="H13:I13"/>
    <mergeCell ref="H12:I12"/>
    <mergeCell ref="D12:E12"/>
    <mergeCell ref="F12:G12"/>
    <mergeCell ref="B13:C13"/>
    <mergeCell ref="B25:D25"/>
    <mergeCell ref="B24:D24"/>
    <mergeCell ref="E23:F23"/>
    <mergeCell ref="B23:D23"/>
    <mergeCell ref="A15:G15"/>
    <mergeCell ref="C16:D16"/>
    <mergeCell ref="A16:B16"/>
    <mergeCell ref="A17:B17"/>
    <mergeCell ref="C17:D17"/>
    <mergeCell ref="A21:A22"/>
    <mergeCell ref="A20:S20"/>
    <mergeCell ref="B29:D29"/>
    <mergeCell ref="Q23:R23"/>
    <mergeCell ref="B27:D27"/>
    <mergeCell ref="B35:D36"/>
    <mergeCell ref="B38:D38"/>
    <mergeCell ref="B30:D30"/>
    <mergeCell ref="E31:F31"/>
    <mergeCell ref="M21:T21"/>
    <mergeCell ref="M24:N24"/>
    <mergeCell ref="Q22:R22"/>
    <mergeCell ref="G23:H23"/>
    <mergeCell ref="B26:D26"/>
    <mergeCell ref="B28:D28"/>
    <mergeCell ref="E28:F28"/>
    <mergeCell ref="E27:F27"/>
    <mergeCell ref="O24:P24"/>
    <mergeCell ref="M25:N25"/>
    <mergeCell ref="M28:N28"/>
    <mergeCell ref="S31:T31"/>
    <mergeCell ref="K35:P35"/>
    <mergeCell ref="K38:L38"/>
    <mergeCell ref="M38:N38"/>
    <mergeCell ref="K36:L36"/>
    <mergeCell ref="B31:D31"/>
    <mergeCell ref="E38:F38"/>
    <mergeCell ref="G38:H38"/>
    <mergeCell ref="J10:K10"/>
    <mergeCell ref="B11:C11"/>
    <mergeCell ref="M23:N23"/>
    <mergeCell ref="O23:P23"/>
    <mergeCell ref="G22:H22"/>
    <mergeCell ref="J13:K13"/>
    <mergeCell ref="J11:K11"/>
    <mergeCell ref="D13:E13"/>
    <mergeCell ref="B21:D22"/>
    <mergeCell ref="E21:L21"/>
    <mergeCell ref="D10:E10"/>
    <mergeCell ref="F10:G10"/>
    <mergeCell ref="H10:I10"/>
    <mergeCell ref="B10:C10"/>
    <mergeCell ref="N54:Q54"/>
    <mergeCell ref="A53:S53"/>
    <mergeCell ref="K31:L31"/>
    <mergeCell ref="E29:F29"/>
    <mergeCell ref="I38:J38"/>
    <mergeCell ref="Q35:R35"/>
    <mergeCell ref="G31:H31"/>
    <mergeCell ref="M31:N31"/>
    <mergeCell ref="O31:P31"/>
    <mergeCell ref="Q31:R31"/>
    <mergeCell ref="A41:I41"/>
    <mergeCell ref="O51:Q51"/>
    <mergeCell ref="A52:Q52"/>
    <mergeCell ref="A42:A43"/>
    <mergeCell ref="A46:T46"/>
    <mergeCell ref="E30:F30"/>
    <mergeCell ref="B33:H33"/>
    <mergeCell ref="S35:T35"/>
    <mergeCell ref="I36:J36"/>
    <mergeCell ref="I31:J31"/>
    <mergeCell ref="B42:D42"/>
    <mergeCell ref="E42:G42"/>
    <mergeCell ref="H42:H43"/>
    <mergeCell ref="M30:N30"/>
  </mergeCells>
  <phoneticPr fontId="0" type="noConversion"/>
  <printOptions horizontalCentered="1"/>
  <pageMargins left="0.70866141732283472" right="0.70866141732283472" top="0.23622047244094491" bottom="0" header="0.31496062992125984" footer="0.31496062992125984"/>
  <pageSetup paperSize="9" scale="74" orientation="landscape"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N18"/>
  <sheetViews>
    <sheetView view="pageBreakPreview" zoomScale="90" zoomScaleSheetLayoutView="90" workbookViewId="0">
      <selection activeCell="A5" sqref="A5"/>
    </sheetView>
  </sheetViews>
  <sheetFormatPr defaultRowHeight="12.75" x14ac:dyDescent="0.2"/>
  <cols>
    <col min="2" max="2" width="10.140625" customWidth="1"/>
    <col min="3" max="3" width="16.7109375" customWidth="1"/>
    <col min="4" max="4" width="9.42578125" customWidth="1"/>
    <col min="5" max="5" width="9" customWidth="1"/>
    <col min="6" max="6" width="11.5703125" customWidth="1"/>
    <col min="7" max="8" width="10.42578125" customWidth="1"/>
    <col min="9" max="10" width="10.42578125" style="301" customWidth="1"/>
    <col min="11" max="11" width="10.5703125" customWidth="1"/>
    <col min="12" max="12" width="10.42578125" customWidth="1"/>
    <col min="13" max="13" width="11.5703125" customWidth="1"/>
    <col min="14" max="14" width="13" customWidth="1"/>
  </cols>
  <sheetData>
    <row r="1" spans="1:14" ht="18" x14ac:dyDescent="0.35">
      <c r="A1" s="563" t="s">
        <v>0</v>
      </c>
      <c r="B1" s="563"/>
      <c r="C1" s="563"/>
      <c r="D1" s="563"/>
      <c r="E1" s="563"/>
      <c r="F1" s="563"/>
      <c r="G1" s="563"/>
      <c r="H1" s="563"/>
      <c r="I1" s="563"/>
      <c r="J1" s="563"/>
      <c r="K1" s="563"/>
      <c r="N1" s="248" t="s">
        <v>518</v>
      </c>
    </row>
    <row r="2" spans="1:14" ht="21" x14ac:dyDescent="0.35">
      <c r="A2" s="564" t="s">
        <v>702</v>
      </c>
      <c r="B2" s="564"/>
      <c r="C2" s="564"/>
      <c r="D2" s="564"/>
      <c r="E2" s="564"/>
      <c r="F2" s="564"/>
      <c r="G2" s="564"/>
      <c r="H2" s="564"/>
      <c r="I2" s="564"/>
      <c r="J2" s="564"/>
      <c r="K2" s="564"/>
    </row>
    <row r="3" spans="1:14" ht="15" x14ac:dyDescent="0.3">
      <c r="A3" s="212"/>
      <c r="B3" s="212"/>
      <c r="C3" s="212"/>
      <c r="D3" s="212"/>
      <c r="E3" s="212"/>
      <c r="F3" s="212"/>
      <c r="G3" s="212"/>
      <c r="H3" s="212"/>
      <c r="I3" s="298"/>
      <c r="J3" s="298"/>
    </row>
    <row r="4" spans="1:14" ht="18" x14ac:dyDescent="0.35">
      <c r="A4" s="563" t="s">
        <v>517</v>
      </c>
      <c r="B4" s="563"/>
      <c r="C4" s="563"/>
      <c r="D4" s="563"/>
      <c r="E4" s="563"/>
      <c r="F4" s="563"/>
      <c r="G4" s="563"/>
      <c r="H4" s="563"/>
      <c r="I4" s="321"/>
      <c r="J4" s="321"/>
    </row>
    <row r="5" spans="1:14" ht="15" x14ac:dyDescent="0.3">
      <c r="A5" s="375" t="s">
        <v>905</v>
      </c>
      <c r="B5" s="213"/>
      <c r="C5" s="213"/>
      <c r="D5" s="213"/>
      <c r="E5" s="213"/>
      <c r="F5" s="213"/>
      <c r="G5" s="213"/>
      <c r="H5" s="212"/>
      <c r="I5" s="298"/>
      <c r="J5" s="298"/>
      <c r="L5" s="667" t="s">
        <v>781</v>
      </c>
      <c r="M5" s="667"/>
      <c r="N5" s="667"/>
    </row>
    <row r="6" spans="1:14" ht="28.5" customHeight="1" x14ac:dyDescent="0.2">
      <c r="A6" s="627" t="s">
        <v>2</v>
      </c>
      <c r="B6" s="627" t="s">
        <v>39</v>
      </c>
      <c r="C6" s="484" t="s">
        <v>404</v>
      </c>
      <c r="D6" s="522" t="s">
        <v>454</v>
      </c>
      <c r="E6" s="522"/>
      <c r="F6" s="522"/>
      <c r="G6" s="522"/>
      <c r="H6" s="483"/>
      <c r="I6" s="668" t="s">
        <v>543</v>
      </c>
      <c r="J6" s="668" t="s">
        <v>544</v>
      </c>
      <c r="K6" s="629" t="s">
        <v>499</v>
      </c>
      <c r="L6" s="629"/>
      <c r="M6" s="629"/>
      <c r="N6" s="629"/>
    </row>
    <row r="7" spans="1:14" ht="39" customHeight="1" x14ac:dyDescent="0.2">
      <c r="A7" s="628"/>
      <c r="B7" s="628"/>
      <c r="C7" s="484"/>
      <c r="D7" s="5" t="s">
        <v>453</v>
      </c>
      <c r="E7" s="5" t="s">
        <v>405</v>
      </c>
      <c r="F7" s="68" t="s">
        <v>406</v>
      </c>
      <c r="G7" s="5" t="s">
        <v>407</v>
      </c>
      <c r="H7" s="5" t="s">
        <v>49</v>
      </c>
      <c r="I7" s="668"/>
      <c r="J7" s="668"/>
      <c r="K7" s="243" t="s">
        <v>408</v>
      </c>
      <c r="L7" s="27" t="s">
        <v>500</v>
      </c>
      <c r="M7" s="5" t="s">
        <v>409</v>
      </c>
      <c r="N7" s="27" t="s">
        <v>410</v>
      </c>
    </row>
    <row r="8" spans="1:14" ht="15" x14ac:dyDescent="0.2">
      <c r="A8" s="216" t="s">
        <v>264</v>
      </c>
      <c r="B8" s="216" t="s">
        <v>265</v>
      </c>
      <c r="C8" s="216" t="s">
        <v>266</v>
      </c>
      <c r="D8" s="216" t="s">
        <v>267</v>
      </c>
      <c r="E8" s="216" t="s">
        <v>268</v>
      </c>
      <c r="F8" s="216" t="s">
        <v>269</v>
      </c>
      <c r="G8" s="216" t="s">
        <v>270</v>
      </c>
      <c r="H8" s="216" t="s">
        <v>271</v>
      </c>
      <c r="I8" s="322" t="s">
        <v>289</v>
      </c>
      <c r="J8" s="322" t="s">
        <v>290</v>
      </c>
      <c r="K8" s="216" t="s">
        <v>291</v>
      </c>
      <c r="L8" s="216" t="s">
        <v>319</v>
      </c>
      <c r="M8" s="216" t="s">
        <v>320</v>
      </c>
      <c r="N8" s="216" t="s">
        <v>321</v>
      </c>
    </row>
    <row r="9" spans="1:14" ht="15" x14ac:dyDescent="0.2">
      <c r="A9" s="302">
        <v>1</v>
      </c>
      <c r="B9" s="389" t="s">
        <v>901</v>
      </c>
      <c r="C9" s="302">
        <v>116</v>
      </c>
      <c r="D9" s="302">
        <v>0</v>
      </c>
      <c r="E9" s="302">
        <v>111</v>
      </c>
      <c r="F9" s="302">
        <v>0</v>
      </c>
      <c r="G9" s="302">
        <v>1</v>
      </c>
      <c r="H9" s="302">
        <v>4</v>
      </c>
      <c r="I9" s="390">
        <v>116</v>
      </c>
      <c r="J9" s="390">
        <v>116</v>
      </c>
      <c r="K9" s="302">
        <v>116</v>
      </c>
      <c r="L9" s="302">
        <v>116</v>
      </c>
      <c r="M9" s="302">
        <v>116</v>
      </c>
      <c r="N9" s="302">
        <v>0</v>
      </c>
    </row>
    <row r="10" spans="1:14" ht="15" x14ac:dyDescent="0.2">
      <c r="A10" s="302">
        <v>2</v>
      </c>
      <c r="B10" s="389" t="s">
        <v>902</v>
      </c>
      <c r="C10" s="302">
        <v>161</v>
      </c>
      <c r="D10" s="302">
        <v>0</v>
      </c>
      <c r="E10" s="302">
        <v>124</v>
      </c>
      <c r="F10" s="302">
        <v>1</v>
      </c>
      <c r="G10" s="302">
        <v>20</v>
      </c>
      <c r="H10" s="302">
        <v>21</v>
      </c>
      <c r="I10" s="390">
        <v>161</v>
      </c>
      <c r="J10" s="390">
        <v>161</v>
      </c>
      <c r="K10" s="302">
        <v>161</v>
      </c>
      <c r="L10" s="302">
        <v>161</v>
      </c>
      <c r="M10" s="302">
        <v>161</v>
      </c>
      <c r="N10" s="302">
        <v>0</v>
      </c>
    </row>
    <row r="11" spans="1:14" ht="15" x14ac:dyDescent="0.2">
      <c r="A11" s="302">
        <v>3</v>
      </c>
      <c r="B11" s="389" t="s">
        <v>903</v>
      </c>
      <c r="C11" s="302">
        <v>55</v>
      </c>
      <c r="D11" s="302">
        <v>0</v>
      </c>
      <c r="E11" s="302">
        <v>41</v>
      </c>
      <c r="F11" s="302">
        <v>0</v>
      </c>
      <c r="G11" s="302">
        <v>2</v>
      </c>
      <c r="H11" s="302">
        <v>12</v>
      </c>
      <c r="I11" s="390">
        <v>55</v>
      </c>
      <c r="J11" s="390">
        <v>55</v>
      </c>
      <c r="K11" s="302">
        <v>55</v>
      </c>
      <c r="L11" s="302">
        <v>55</v>
      </c>
      <c r="M11" s="302">
        <v>55</v>
      </c>
      <c r="N11" s="302">
        <v>0</v>
      </c>
    </row>
    <row r="12" spans="1:14" x14ac:dyDescent="0.2">
      <c r="A12" s="30" t="s">
        <v>19</v>
      </c>
      <c r="B12" s="9"/>
      <c r="C12" s="357">
        <f t="shared" ref="C12:N12" si="0">SUM(C9:C11)</f>
        <v>332</v>
      </c>
      <c r="D12" s="357">
        <f t="shared" si="0"/>
        <v>0</v>
      </c>
      <c r="E12" s="357">
        <f t="shared" si="0"/>
        <v>276</v>
      </c>
      <c r="F12" s="357">
        <f t="shared" si="0"/>
        <v>1</v>
      </c>
      <c r="G12" s="357">
        <f t="shared" si="0"/>
        <v>23</v>
      </c>
      <c r="H12" s="357">
        <f t="shared" si="0"/>
        <v>37</v>
      </c>
      <c r="I12" s="346">
        <f t="shared" si="0"/>
        <v>332</v>
      </c>
      <c r="J12" s="346">
        <f t="shared" si="0"/>
        <v>332</v>
      </c>
      <c r="K12" s="357">
        <f t="shared" si="0"/>
        <v>332</v>
      </c>
      <c r="L12" s="357">
        <f t="shared" si="0"/>
        <v>332</v>
      </c>
      <c r="M12" s="357">
        <f t="shared" si="0"/>
        <v>332</v>
      </c>
      <c r="N12" s="357">
        <f t="shared" si="0"/>
        <v>0</v>
      </c>
    </row>
    <row r="15" spans="1:14" ht="12.75" customHeight="1" x14ac:dyDescent="0.2">
      <c r="A15" s="218"/>
      <c r="B15" s="218"/>
      <c r="C15" s="218"/>
      <c r="D15" s="218"/>
      <c r="H15" s="561" t="s">
        <v>13</v>
      </c>
      <c r="I15" s="561"/>
      <c r="J15" s="561"/>
      <c r="K15" s="561"/>
      <c r="L15" s="561"/>
    </row>
    <row r="16" spans="1:14" ht="12.75" customHeight="1" x14ac:dyDescent="0.2">
      <c r="A16" s="218"/>
      <c r="B16" s="218"/>
      <c r="C16" s="218"/>
      <c r="D16" s="218"/>
      <c r="H16" s="561" t="s">
        <v>14</v>
      </c>
      <c r="I16" s="561"/>
      <c r="J16" s="561"/>
      <c r="K16" s="561"/>
      <c r="L16" s="561"/>
    </row>
    <row r="17" spans="1:11" ht="12.75" customHeight="1" x14ac:dyDescent="0.2">
      <c r="A17" s="218"/>
      <c r="B17" s="218"/>
      <c r="C17" s="218"/>
      <c r="D17" s="218"/>
      <c r="K17" s="219" t="s">
        <v>89</v>
      </c>
    </row>
    <row r="18" spans="1:11" x14ac:dyDescent="0.2">
      <c r="A18" s="218" t="s">
        <v>12</v>
      </c>
      <c r="C18" s="218"/>
      <c r="D18" s="218"/>
      <c r="K18" s="220" t="s">
        <v>86</v>
      </c>
    </row>
  </sheetData>
  <mergeCells count="13">
    <mergeCell ref="H15:L15"/>
    <mergeCell ref="H16:L16"/>
    <mergeCell ref="D6:H6"/>
    <mergeCell ref="C6:C7"/>
    <mergeCell ref="A1:K1"/>
    <mergeCell ref="A2:K2"/>
    <mergeCell ref="A4:H4"/>
    <mergeCell ref="A6:A7"/>
    <mergeCell ref="B6:B7"/>
    <mergeCell ref="K6:N6"/>
    <mergeCell ref="L5:N5"/>
    <mergeCell ref="I6:I7"/>
    <mergeCell ref="J6:J7"/>
  </mergeCells>
  <printOptions horizontalCentered="1"/>
  <pageMargins left="0.70866141732283472" right="0.70866141732283472" top="0.23622047244094491" bottom="0" header="0.31496062992125984" footer="0.31496062992125984"/>
  <pageSetup paperSize="9" scale="87" orientation="landscape"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H18"/>
  <sheetViews>
    <sheetView view="pageBreakPreview" zoomScale="120" zoomScaleSheetLayoutView="120" workbookViewId="0">
      <selection activeCell="A5" sqref="A5"/>
    </sheetView>
  </sheetViews>
  <sheetFormatPr defaultRowHeight="12.75" x14ac:dyDescent="0.2"/>
  <cols>
    <col min="1" max="1" width="8.28515625" customWidth="1"/>
    <col min="2" max="2" width="23.5703125" customWidth="1"/>
    <col min="3" max="3" width="16.7109375" customWidth="1"/>
    <col min="4" max="4" width="12.5703125" customWidth="1"/>
    <col min="5" max="5" width="13" customWidth="1"/>
    <col min="6" max="6" width="14.7109375" customWidth="1"/>
    <col min="7" max="7" width="13.5703125" customWidth="1"/>
    <col min="8" max="8" width="15.5703125" customWidth="1"/>
  </cols>
  <sheetData>
    <row r="1" spans="1:8" ht="18" x14ac:dyDescent="0.35">
      <c r="A1" s="563" t="s">
        <v>0</v>
      </c>
      <c r="B1" s="563"/>
      <c r="C1" s="563"/>
      <c r="D1" s="563"/>
      <c r="E1" s="563"/>
      <c r="F1" s="563"/>
      <c r="G1" s="563"/>
      <c r="H1" s="248" t="s">
        <v>520</v>
      </c>
    </row>
    <row r="2" spans="1:8" ht="21" x14ac:dyDescent="0.35">
      <c r="A2" s="564" t="s">
        <v>702</v>
      </c>
      <c r="B2" s="564"/>
      <c r="C2" s="564"/>
      <c r="D2" s="564"/>
      <c r="E2" s="564"/>
      <c r="F2" s="564"/>
      <c r="G2" s="564"/>
    </row>
    <row r="3" spans="1:8" ht="15" x14ac:dyDescent="0.3">
      <c r="A3" s="212"/>
      <c r="B3" s="212"/>
      <c r="C3" s="212"/>
      <c r="D3" s="212"/>
      <c r="E3" s="212"/>
      <c r="F3" s="212"/>
      <c r="G3" s="212"/>
    </row>
    <row r="4" spans="1:8" ht="18" x14ac:dyDescent="0.35">
      <c r="A4" s="563" t="s">
        <v>519</v>
      </c>
      <c r="B4" s="563"/>
      <c r="C4" s="563"/>
      <c r="D4" s="563"/>
      <c r="E4" s="563"/>
      <c r="F4" s="563"/>
      <c r="G4" s="563"/>
    </row>
    <row r="5" spans="1:8" ht="15" x14ac:dyDescent="0.3">
      <c r="A5" s="375" t="s">
        <v>905</v>
      </c>
      <c r="B5" s="213"/>
      <c r="C5" s="213"/>
      <c r="D5" s="213"/>
      <c r="E5" s="213"/>
      <c r="F5" s="213"/>
      <c r="G5" s="669" t="s">
        <v>781</v>
      </c>
      <c r="H5" s="669"/>
    </row>
    <row r="6" spans="1:8" ht="21.75" customHeight="1" x14ac:dyDescent="0.2">
      <c r="A6" s="627" t="s">
        <v>2</v>
      </c>
      <c r="B6" s="627" t="s">
        <v>501</v>
      </c>
      <c r="C6" s="484" t="s">
        <v>39</v>
      </c>
      <c r="D6" s="484" t="s">
        <v>506</v>
      </c>
      <c r="E6" s="484"/>
      <c r="F6" s="522" t="s">
        <v>507</v>
      </c>
      <c r="G6" s="522"/>
      <c r="H6" s="627" t="s">
        <v>230</v>
      </c>
    </row>
    <row r="7" spans="1:8" ht="25.5" customHeight="1" x14ac:dyDescent="0.2">
      <c r="A7" s="628"/>
      <c r="B7" s="628"/>
      <c r="C7" s="484"/>
      <c r="D7" s="5" t="s">
        <v>502</v>
      </c>
      <c r="E7" s="5" t="s">
        <v>503</v>
      </c>
      <c r="F7" s="68" t="s">
        <v>504</v>
      </c>
      <c r="G7" s="5" t="s">
        <v>505</v>
      </c>
      <c r="H7" s="628"/>
    </row>
    <row r="8" spans="1:8" ht="15" x14ac:dyDescent="0.2">
      <c r="A8" s="216" t="s">
        <v>264</v>
      </c>
      <c r="B8" s="216" t="s">
        <v>265</v>
      </c>
      <c r="C8" s="216" t="s">
        <v>266</v>
      </c>
      <c r="D8" s="216" t="s">
        <v>267</v>
      </c>
      <c r="E8" s="216" t="s">
        <v>268</v>
      </c>
      <c r="F8" s="216" t="s">
        <v>269</v>
      </c>
      <c r="G8" s="216" t="s">
        <v>270</v>
      </c>
      <c r="H8" s="216">
        <v>8</v>
      </c>
    </row>
    <row r="9" spans="1:8" ht="15" customHeight="1" x14ac:dyDescent="0.2">
      <c r="A9" s="302">
        <v>1</v>
      </c>
      <c r="B9" s="356" t="s">
        <v>906</v>
      </c>
      <c r="C9" s="389" t="s">
        <v>901</v>
      </c>
      <c r="D9" s="391" t="s">
        <v>906</v>
      </c>
      <c r="E9" s="391" t="s">
        <v>906</v>
      </c>
      <c r="F9" s="391" t="s">
        <v>906</v>
      </c>
      <c r="G9" s="391" t="s">
        <v>906</v>
      </c>
      <c r="H9" s="670" t="s">
        <v>914</v>
      </c>
    </row>
    <row r="10" spans="1:8" ht="15" x14ac:dyDescent="0.2">
      <c r="A10" s="302">
        <v>2</v>
      </c>
      <c r="B10" s="356" t="s">
        <v>906</v>
      </c>
      <c r="C10" s="389" t="s">
        <v>902</v>
      </c>
      <c r="D10" s="391" t="s">
        <v>906</v>
      </c>
      <c r="E10" s="391" t="s">
        <v>906</v>
      </c>
      <c r="F10" s="391" t="s">
        <v>906</v>
      </c>
      <c r="G10" s="391" t="s">
        <v>906</v>
      </c>
      <c r="H10" s="671"/>
    </row>
    <row r="11" spans="1:8" ht="15" x14ac:dyDescent="0.2">
      <c r="A11" s="302">
        <v>3</v>
      </c>
      <c r="B11" s="356" t="s">
        <v>906</v>
      </c>
      <c r="C11" s="389" t="s">
        <v>903</v>
      </c>
      <c r="D11" s="391" t="s">
        <v>906</v>
      </c>
      <c r="E11" s="391" t="s">
        <v>906</v>
      </c>
      <c r="F11" s="391" t="s">
        <v>906</v>
      </c>
      <c r="G11" s="391" t="s">
        <v>906</v>
      </c>
      <c r="H11" s="671"/>
    </row>
    <row r="12" spans="1:8" x14ac:dyDescent="0.2">
      <c r="A12" s="30" t="s">
        <v>19</v>
      </c>
      <c r="B12" s="9"/>
      <c r="C12" s="9"/>
      <c r="D12" s="9"/>
      <c r="E12" s="9"/>
      <c r="F12" s="9"/>
      <c r="G12" s="9"/>
      <c r="H12" s="672"/>
    </row>
    <row r="15" spans="1:8" ht="12.75" customHeight="1" x14ac:dyDescent="0.2">
      <c r="A15" s="218"/>
      <c r="B15" s="218"/>
      <c r="C15" s="218"/>
      <c r="D15" s="218"/>
      <c r="F15" s="561" t="s">
        <v>13</v>
      </c>
      <c r="G15" s="561"/>
      <c r="H15" s="561"/>
    </row>
    <row r="16" spans="1:8" ht="12.75" customHeight="1" x14ac:dyDescent="0.2">
      <c r="A16" s="218"/>
      <c r="B16" s="218"/>
      <c r="C16" s="218"/>
      <c r="D16" s="218"/>
      <c r="F16" s="561" t="s">
        <v>14</v>
      </c>
      <c r="G16" s="561"/>
      <c r="H16" s="561"/>
    </row>
    <row r="17" spans="1:8" ht="12.75" customHeight="1" x14ac:dyDescent="0.2">
      <c r="A17" s="218"/>
      <c r="B17" s="218"/>
      <c r="C17" s="218"/>
      <c r="D17" s="218"/>
      <c r="F17" s="561" t="s">
        <v>89</v>
      </c>
      <c r="G17" s="561"/>
      <c r="H17" s="561"/>
    </row>
    <row r="18" spans="1:8" x14ac:dyDescent="0.2">
      <c r="A18" s="218" t="s">
        <v>12</v>
      </c>
      <c r="C18" s="218"/>
      <c r="D18" s="218"/>
      <c r="G18" s="220" t="s">
        <v>86</v>
      </c>
    </row>
  </sheetData>
  <mergeCells count="14">
    <mergeCell ref="F17:H17"/>
    <mergeCell ref="A1:G1"/>
    <mergeCell ref="A2:G2"/>
    <mergeCell ref="A4:G4"/>
    <mergeCell ref="A6:A7"/>
    <mergeCell ref="B6:B7"/>
    <mergeCell ref="G5:H5"/>
    <mergeCell ref="C6:C7"/>
    <mergeCell ref="F6:G6"/>
    <mergeCell ref="D6:E6"/>
    <mergeCell ref="H6:H7"/>
    <mergeCell ref="F15:H15"/>
    <mergeCell ref="F16:H16"/>
    <mergeCell ref="H9:H12"/>
  </mergeCells>
  <printOptions horizontalCentered="1"/>
  <pageMargins left="0.70866141732283472" right="0.70866141732283472" top="0.23622047244094491" bottom="0" header="0.31496062992125984" footer="0.31496062992125984"/>
  <pageSetup paperSize="9" orientation="landscape"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L18"/>
  <sheetViews>
    <sheetView view="pageBreakPreview" zoomScale="84" zoomScaleSheetLayoutView="84" workbookViewId="0">
      <selection activeCell="A9" sqref="A9:B12"/>
    </sheetView>
  </sheetViews>
  <sheetFormatPr defaultRowHeight="12.75" x14ac:dyDescent="0.2"/>
  <cols>
    <col min="1" max="1" width="6.42578125" customWidth="1"/>
    <col min="2" max="2" width="15.42578125" customWidth="1"/>
    <col min="3" max="3" width="15.28515625" customWidth="1"/>
    <col min="4" max="5" width="15.42578125" customWidth="1"/>
    <col min="6" max="9" width="15.7109375" customWidth="1"/>
    <col min="10" max="10" width="15.42578125" customWidth="1"/>
    <col min="11" max="11" width="20" customWidth="1"/>
    <col min="12" max="12" width="14.28515625" customWidth="1"/>
  </cols>
  <sheetData>
    <row r="1" spans="1:12" ht="18" x14ac:dyDescent="0.35">
      <c r="A1" s="563" t="s">
        <v>0</v>
      </c>
      <c r="B1" s="563"/>
      <c r="C1" s="563"/>
      <c r="D1" s="563"/>
      <c r="E1" s="563"/>
      <c r="F1" s="563"/>
      <c r="G1" s="563"/>
      <c r="H1" s="563"/>
      <c r="I1" s="563"/>
      <c r="J1" s="563"/>
      <c r="K1" s="563"/>
      <c r="L1" s="248" t="s">
        <v>522</v>
      </c>
    </row>
    <row r="2" spans="1:12" ht="21" x14ac:dyDescent="0.35">
      <c r="A2" s="564" t="s">
        <v>702</v>
      </c>
      <c r="B2" s="564"/>
      <c r="C2" s="564"/>
      <c r="D2" s="564"/>
      <c r="E2" s="564"/>
      <c r="F2" s="564"/>
      <c r="G2" s="564"/>
      <c r="H2" s="564"/>
      <c r="I2" s="564"/>
      <c r="J2" s="564"/>
      <c r="K2" s="564"/>
    </row>
    <row r="3" spans="1:12" ht="15" x14ac:dyDescent="0.3">
      <c r="A3" s="212"/>
      <c r="B3" s="212"/>
      <c r="C3" s="212"/>
      <c r="D3" s="212"/>
      <c r="E3" s="212"/>
      <c r="F3" s="212"/>
      <c r="G3" s="212"/>
      <c r="H3" s="212"/>
      <c r="I3" s="212"/>
      <c r="J3" s="212"/>
      <c r="K3" s="212"/>
    </row>
    <row r="4" spans="1:12" ht="18" x14ac:dyDescent="0.35">
      <c r="A4" s="563" t="s">
        <v>521</v>
      </c>
      <c r="B4" s="563"/>
      <c r="C4" s="563"/>
      <c r="D4" s="563"/>
      <c r="E4" s="563"/>
      <c r="F4" s="563"/>
      <c r="G4" s="563"/>
      <c r="H4" s="563"/>
      <c r="I4" s="563"/>
      <c r="J4" s="563"/>
      <c r="K4" s="563"/>
    </row>
    <row r="5" spans="1:12" ht="15" x14ac:dyDescent="0.3">
      <c r="A5" s="375" t="s">
        <v>905</v>
      </c>
      <c r="B5" s="213"/>
      <c r="C5" s="213"/>
      <c r="D5" s="213"/>
      <c r="E5" s="213"/>
      <c r="F5" s="213"/>
      <c r="G5" s="213"/>
      <c r="H5" s="213"/>
      <c r="I5" s="213"/>
      <c r="J5" s="626" t="s">
        <v>781</v>
      </c>
      <c r="K5" s="626"/>
      <c r="L5" s="626"/>
    </row>
    <row r="6" spans="1:12" ht="21.75" customHeight="1" x14ac:dyDescent="0.2">
      <c r="A6" s="627" t="s">
        <v>2</v>
      </c>
      <c r="B6" s="627" t="s">
        <v>39</v>
      </c>
      <c r="C6" s="482" t="s">
        <v>467</v>
      </c>
      <c r="D6" s="522"/>
      <c r="E6" s="483"/>
      <c r="F6" s="482" t="s">
        <v>473</v>
      </c>
      <c r="G6" s="522"/>
      <c r="H6" s="522"/>
      <c r="I6" s="483"/>
      <c r="J6" s="484" t="s">
        <v>475</v>
      </c>
      <c r="K6" s="484"/>
      <c r="L6" s="484"/>
    </row>
    <row r="7" spans="1:12" ht="29.25" customHeight="1" x14ac:dyDescent="0.2">
      <c r="A7" s="628"/>
      <c r="B7" s="628"/>
      <c r="C7" s="243" t="s">
        <v>220</v>
      </c>
      <c r="D7" s="243" t="s">
        <v>469</v>
      </c>
      <c r="E7" s="243" t="s">
        <v>474</v>
      </c>
      <c r="F7" s="243" t="s">
        <v>220</v>
      </c>
      <c r="G7" s="243" t="s">
        <v>468</v>
      </c>
      <c r="H7" s="243" t="s">
        <v>470</v>
      </c>
      <c r="I7" s="243" t="s">
        <v>474</v>
      </c>
      <c r="J7" s="5" t="s">
        <v>471</v>
      </c>
      <c r="K7" s="5" t="s">
        <v>472</v>
      </c>
      <c r="L7" s="243" t="s">
        <v>474</v>
      </c>
    </row>
    <row r="8" spans="1:12" ht="15" x14ac:dyDescent="0.2">
      <c r="A8" s="216" t="s">
        <v>264</v>
      </c>
      <c r="B8" s="216" t="s">
        <v>265</v>
      </c>
      <c r="C8" s="216" t="s">
        <v>266</v>
      </c>
      <c r="D8" s="216" t="s">
        <v>267</v>
      </c>
      <c r="E8" s="216" t="s">
        <v>268</v>
      </c>
      <c r="F8" s="216" t="s">
        <v>269</v>
      </c>
      <c r="G8" s="216" t="s">
        <v>270</v>
      </c>
      <c r="H8" s="216" t="s">
        <v>271</v>
      </c>
      <c r="I8" s="216" t="s">
        <v>289</v>
      </c>
      <c r="J8" s="216" t="s">
        <v>290</v>
      </c>
      <c r="K8" s="216" t="s">
        <v>291</v>
      </c>
      <c r="L8" s="216" t="s">
        <v>319</v>
      </c>
    </row>
    <row r="9" spans="1:12" ht="15" x14ac:dyDescent="0.2">
      <c r="A9" s="302">
        <v>1</v>
      </c>
      <c r="B9" s="389" t="s">
        <v>901</v>
      </c>
      <c r="C9" s="356" t="s">
        <v>906</v>
      </c>
      <c r="D9" s="356" t="s">
        <v>906</v>
      </c>
      <c r="E9" s="356" t="s">
        <v>906</v>
      </c>
      <c r="F9" s="356" t="s">
        <v>906</v>
      </c>
      <c r="G9" s="356" t="s">
        <v>906</v>
      </c>
      <c r="H9" s="356" t="s">
        <v>906</v>
      </c>
      <c r="I9" s="356" t="s">
        <v>906</v>
      </c>
      <c r="J9" s="356" t="s">
        <v>906</v>
      </c>
      <c r="K9" s="356" t="s">
        <v>906</v>
      </c>
      <c r="L9" s="356" t="s">
        <v>906</v>
      </c>
    </row>
    <row r="10" spans="1:12" ht="15" x14ac:dyDescent="0.2">
      <c r="A10" s="302">
        <v>2</v>
      </c>
      <c r="B10" s="389" t="s">
        <v>902</v>
      </c>
      <c r="C10" s="356" t="s">
        <v>906</v>
      </c>
      <c r="D10" s="356" t="s">
        <v>906</v>
      </c>
      <c r="E10" s="356" t="s">
        <v>906</v>
      </c>
      <c r="F10" s="356" t="s">
        <v>906</v>
      </c>
      <c r="G10" s="356" t="s">
        <v>906</v>
      </c>
      <c r="H10" s="356" t="s">
        <v>906</v>
      </c>
      <c r="I10" s="356" t="s">
        <v>906</v>
      </c>
      <c r="J10" s="356" t="s">
        <v>906</v>
      </c>
      <c r="K10" s="356" t="s">
        <v>906</v>
      </c>
      <c r="L10" s="356" t="s">
        <v>906</v>
      </c>
    </row>
    <row r="11" spans="1:12" ht="15" x14ac:dyDescent="0.2">
      <c r="A11" s="302">
        <v>3</v>
      </c>
      <c r="B11" s="389" t="s">
        <v>903</v>
      </c>
      <c r="C11" s="356" t="s">
        <v>906</v>
      </c>
      <c r="D11" s="356" t="s">
        <v>906</v>
      </c>
      <c r="E11" s="356" t="s">
        <v>906</v>
      </c>
      <c r="F11" s="356" t="s">
        <v>906</v>
      </c>
      <c r="G11" s="356" t="s">
        <v>906</v>
      </c>
      <c r="H11" s="356" t="s">
        <v>906</v>
      </c>
      <c r="I11" s="356" t="s">
        <v>906</v>
      </c>
      <c r="J11" s="356" t="s">
        <v>906</v>
      </c>
      <c r="K11" s="356" t="s">
        <v>906</v>
      </c>
      <c r="L11" s="356" t="s">
        <v>906</v>
      </c>
    </row>
    <row r="12" spans="1:12" x14ac:dyDescent="0.2">
      <c r="A12" s="3" t="s">
        <v>19</v>
      </c>
      <c r="B12" s="9"/>
      <c r="C12" s="9"/>
      <c r="D12" s="9"/>
      <c r="E12" s="9"/>
      <c r="F12" s="9"/>
      <c r="G12" s="9"/>
      <c r="H12" s="9"/>
      <c r="I12" s="9"/>
      <c r="J12" s="9"/>
      <c r="K12" s="9"/>
      <c r="L12" s="9"/>
    </row>
    <row r="15" spans="1:12" ht="12.75" customHeight="1" x14ac:dyDescent="0.2">
      <c r="A15" s="218"/>
      <c r="B15" s="218"/>
      <c r="C15" s="218"/>
      <c r="D15" s="218"/>
      <c r="E15" s="218"/>
      <c r="F15" s="218"/>
      <c r="K15" s="219" t="s">
        <v>13</v>
      </c>
    </row>
    <row r="16" spans="1:12" ht="12.75" customHeight="1" x14ac:dyDescent="0.2">
      <c r="A16" s="218"/>
      <c r="B16" s="218"/>
      <c r="C16" s="218"/>
      <c r="D16" s="218"/>
      <c r="E16" s="218" t="s">
        <v>11</v>
      </c>
      <c r="F16" s="218"/>
      <c r="J16" s="561" t="s">
        <v>14</v>
      </c>
      <c r="K16" s="561"/>
      <c r="L16" s="561"/>
    </row>
    <row r="17" spans="1:12" ht="12.75" customHeight="1" x14ac:dyDescent="0.2">
      <c r="A17" s="218"/>
      <c r="B17" s="218"/>
      <c r="C17" s="218"/>
      <c r="D17" s="218"/>
      <c r="E17" s="218"/>
      <c r="F17" s="218"/>
      <c r="J17" s="561" t="s">
        <v>89</v>
      </c>
      <c r="K17" s="561"/>
      <c r="L17" s="561"/>
    </row>
    <row r="18" spans="1:12" x14ac:dyDescent="0.2">
      <c r="A18" s="218" t="s">
        <v>12</v>
      </c>
      <c r="F18" s="218"/>
      <c r="K18" s="220" t="s">
        <v>86</v>
      </c>
    </row>
  </sheetData>
  <mergeCells count="11">
    <mergeCell ref="J17:L17"/>
    <mergeCell ref="A1:K1"/>
    <mergeCell ref="C6:E6"/>
    <mergeCell ref="F6:I6"/>
    <mergeCell ref="J6:L6"/>
    <mergeCell ref="J16:L16"/>
    <mergeCell ref="A6:A7"/>
    <mergeCell ref="B6:B7"/>
    <mergeCell ref="A2:K2"/>
    <mergeCell ref="A4:K4"/>
    <mergeCell ref="J5:L5"/>
  </mergeCells>
  <printOptions horizontalCentered="1"/>
  <pageMargins left="0.70866141732283472" right="0.70866141732283472" top="0.23622047244094491" bottom="0" header="0.31496062992125984" footer="0.31496062992125984"/>
  <pageSetup paperSize="9" scale="74" orientation="landscape"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M32"/>
  <sheetViews>
    <sheetView view="pageBreakPreview" zoomScale="80" zoomScaleSheetLayoutView="80" workbookViewId="0">
      <selection activeCell="A5" sqref="A5"/>
    </sheetView>
  </sheetViews>
  <sheetFormatPr defaultRowHeight="12.75" x14ac:dyDescent="0.2"/>
  <cols>
    <col min="1" max="1" width="7.7109375" customWidth="1"/>
    <col min="2" max="2" width="14" customWidth="1"/>
    <col min="3" max="4" width="12.7109375" customWidth="1"/>
    <col min="5" max="5" width="12.85546875" customWidth="1"/>
    <col min="6" max="6" width="13.28515625" customWidth="1"/>
    <col min="7" max="7" width="13.7109375" customWidth="1"/>
    <col min="8" max="8" width="12.42578125" customWidth="1"/>
    <col min="9" max="9" width="15.5703125" customWidth="1"/>
    <col min="10" max="10" width="12.42578125" customWidth="1"/>
    <col min="11" max="11" width="14.28515625" customWidth="1"/>
  </cols>
  <sheetData>
    <row r="1" spans="1:11" ht="18" x14ac:dyDescent="0.35">
      <c r="A1" s="563" t="s">
        <v>0</v>
      </c>
      <c r="B1" s="563"/>
      <c r="C1" s="563"/>
      <c r="D1" s="563"/>
      <c r="E1" s="563"/>
      <c r="F1" s="563"/>
      <c r="G1" s="563"/>
      <c r="H1" s="563"/>
      <c r="I1" s="310"/>
      <c r="J1" s="310"/>
      <c r="K1" s="248" t="s">
        <v>524</v>
      </c>
    </row>
    <row r="2" spans="1:11" ht="21" x14ac:dyDescent="0.35">
      <c r="A2" s="564" t="s">
        <v>702</v>
      </c>
      <c r="B2" s="564"/>
      <c r="C2" s="564"/>
      <c r="D2" s="564"/>
      <c r="E2" s="564"/>
      <c r="F2" s="564"/>
      <c r="G2" s="564"/>
      <c r="H2" s="564"/>
      <c r="I2" s="211"/>
      <c r="J2" s="211"/>
    </row>
    <row r="3" spans="1:11" ht="15" x14ac:dyDescent="0.3">
      <c r="A3" s="212"/>
      <c r="B3" s="212"/>
      <c r="C3" s="212"/>
      <c r="D3" s="212"/>
      <c r="E3" s="212"/>
      <c r="F3" s="212"/>
      <c r="G3" s="212"/>
      <c r="H3" s="212"/>
      <c r="I3" s="212"/>
      <c r="J3" s="212"/>
    </row>
    <row r="4" spans="1:11" ht="18" x14ac:dyDescent="0.35">
      <c r="A4" s="563" t="s">
        <v>523</v>
      </c>
      <c r="B4" s="563"/>
      <c r="C4" s="563"/>
      <c r="D4" s="563"/>
      <c r="E4" s="563"/>
      <c r="F4" s="563"/>
      <c r="G4" s="563"/>
      <c r="H4" s="563"/>
      <c r="I4" s="310"/>
      <c r="J4" s="310"/>
    </row>
    <row r="5" spans="1:11" ht="15" x14ac:dyDescent="0.3">
      <c r="A5" s="375" t="s">
        <v>905</v>
      </c>
      <c r="B5" s="213"/>
      <c r="C5" s="213"/>
      <c r="D5" s="213"/>
      <c r="E5" s="213"/>
      <c r="F5" s="213"/>
      <c r="G5" s="626" t="s">
        <v>781</v>
      </c>
      <c r="H5" s="626"/>
      <c r="I5" s="626"/>
      <c r="J5" s="626"/>
      <c r="K5" s="626"/>
    </row>
    <row r="6" spans="1:11" ht="21.75" customHeight="1" x14ac:dyDescent="0.2">
      <c r="A6" s="627" t="s">
        <v>2</v>
      </c>
      <c r="B6" s="627" t="s">
        <v>39</v>
      </c>
      <c r="C6" s="482" t="s">
        <v>484</v>
      </c>
      <c r="D6" s="522"/>
      <c r="E6" s="483"/>
      <c r="F6" s="482" t="s">
        <v>487</v>
      </c>
      <c r="G6" s="522"/>
      <c r="H6" s="483"/>
      <c r="I6" s="573" t="s">
        <v>651</v>
      </c>
      <c r="J6" s="573" t="s">
        <v>650</v>
      </c>
      <c r="K6" s="573" t="s">
        <v>80</v>
      </c>
    </row>
    <row r="7" spans="1:11" ht="29.25" customHeight="1" x14ac:dyDescent="0.2">
      <c r="A7" s="628"/>
      <c r="B7" s="628"/>
      <c r="C7" s="5" t="s">
        <v>483</v>
      </c>
      <c r="D7" s="5" t="s">
        <v>485</v>
      </c>
      <c r="E7" s="5" t="s">
        <v>486</v>
      </c>
      <c r="F7" s="5" t="s">
        <v>483</v>
      </c>
      <c r="G7" s="5" t="s">
        <v>485</v>
      </c>
      <c r="H7" s="5" t="s">
        <v>486</v>
      </c>
      <c r="I7" s="574"/>
      <c r="J7" s="574"/>
      <c r="K7" s="574"/>
    </row>
    <row r="8" spans="1:11" ht="15" x14ac:dyDescent="0.2">
      <c r="A8" s="303">
        <v>1</v>
      </c>
      <c r="B8" s="303">
        <v>2</v>
      </c>
      <c r="C8" s="303">
        <v>3</v>
      </c>
      <c r="D8" s="303">
        <v>4</v>
      </c>
      <c r="E8" s="303">
        <v>5</v>
      </c>
      <c r="F8" s="303">
        <v>6</v>
      </c>
      <c r="G8" s="303">
        <v>7</v>
      </c>
      <c r="H8" s="303">
        <v>8</v>
      </c>
      <c r="I8" s="303">
        <v>9</v>
      </c>
      <c r="J8" s="303">
        <v>10</v>
      </c>
      <c r="K8" s="303">
        <v>11</v>
      </c>
    </row>
    <row r="9" spans="1:11" ht="15" x14ac:dyDescent="0.2">
      <c r="A9" s="302">
        <v>1</v>
      </c>
      <c r="B9" s="216"/>
      <c r="C9" s="358"/>
      <c r="D9" s="358"/>
      <c r="E9" s="358"/>
      <c r="F9" s="358"/>
      <c r="G9" s="358"/>
      <c r="H9" s="358"/>
      <c r="I9" s="358"/>
      <c r="J9" s="358"/>
      <c r="K9" s="216"/>
    </row>
    <row r="10" spans="1:11" ht="15" x14ac:dyDescent="0.2">
      <c r="A10" s="302">
        <v>2</v>
      </c>
      <c r="B10" s="216"/>
      <c r="C10" s="358"/>
      <c r="D10" s="358"/>
      <c r="E10" s="358"/>
      <c r="F10" s="358"/>
      <c r="G10" s="358"/>
      <c r="H10" s="358"/>
      <c r="I10" s="358"/>
      <c r="J10" s="358"/>
      <c r="K10" s="216"/>
    </row>
    <row r="11" spans="1:11" ht="15" x14ac:dyDescent="0.2">
      <c r="A11" s="302">
        <v>3</v>
      </c>
      <c r="B11" s="216"/>
      <c r="C11" s="358"/>
      <c r="D11" s="358"/>
      <c r="E11" s="358"/>
      <c r="F11" s="358"/>
      <c r="G11" s="358"/>
      <c r="H11" s="358"/>
      <c r="I11" s="358"/>
      <c r="J11" s="358"/>
      <c r="K11" s="216"/>
    </row>
    <row r="12" spans="1:11" ht="15" x14ac:dyDescent="0.2">
      <c r="A12" s="302">
        <v>4</v>
      </c>
      <c r="B12" s="216"/>
      <c r="C12" s="358"/>
      <c r="D12" s="358"/>
      <c r="E12" s="358"/>
      <c r="F12" s="358"/>
      <c r="G12" s="358"/>
      <c r="H12" s="358"/>
      <c r="I12" s="358"/>
      <c r="J12" s="358"/>
      <c r="K12" s="216"/>
    </row>
    <row r="13" spans="1:11" ht="15" x14ac:dyDescent="0.2">
      <c r="A13" s="302">
        <v>5</v>
      </c>
      <c r="B13" s="216"/>
      <c r="C13" s="358"/>
      <c r="D13" s="358"/>
      <c r="E13" s="358"/>
      <c r="F13" s="358"/>
      <c r="G13" s="358"/>
      <c r="H13" s="358"/>
      <c r="I13" s="358"/>
      <c r="J13" s="358"/>
      <c r="K13" s="216"/>
    </row>
    <row r="14" spans="1:11" ht="15" x14ac:dyDescent="0.2">
      <c r="A14" s="302">
        <v>6</v>
      </c>
      <c r="B14" s="216"/>
      <c r="C14" s="358"/>
      <c r="D14" s="358"/>
      <c r="E14" s="358"/>
      <c r="F14" s="358"/>
      <c r="G14" s="358"/>
      <c r="H14" s="358"/>
      <c r="I14" s="358"/>
      <c r="J14" s="358"/>
      <c r="K14" s="216"/>
    </row>
    <row r="15" spans="1:11" ht="15" x14ac:dyDescent="0.2">
      <c r="A15" s="302">
        <v>7</v>
      </c>
      <c r="B15" s="216"/>
      <c r="C15" s="358"/>
      <c r="D15" s="358"/>
      <c r="E15" s="358"/>
      <c r="F15" s="358"/>
      <c r="G15" s="358"/>
      <c r="H15" s="358"/>
      <c r="I15" s="358"/>
      <c r="J15" s="358"/>
      <c r="K15" s="216"/>
    </row>
    <row r="16" spans="1:11" ht="15" x14ac:dyDescent="0.2">
      <c r="A16" s="302">
        <v>8</v>
      </c>
      <c r="B16" s="216"/>
      <c r="C16" s="358"/>
      <c r="D16" s="358"/>
      <c r="E16" s="358"/>
      <c r="F16" s="358"/>
      <c r="G16" s="358"/>
      <c r="H16" s="358"/>
      <c r="I16" s="358"/>
      <c r="J16" s="358"/>
      <c r="K16" s="216"/>
    </row>
    <row r="17" spans="1:13" ht="15" x14ac:dyDescent="0.2">
      <c r="A17" s="302">
        <v>9</v>
      </c>
      <c r="B17" s="9"/>
      <c r="C17" s="9"/>
      <c r="D17" s="9"/>
      <c r="E17" s="9"/>
      <c r="F17" s="9"/>
      <c r="G17" s="9"/>
      <c r="H17" s="9"/>
      <c r="I17" s="9"/>
      <c r="J17" s="9"/>
      <c r="K17" s="9"/>
      <c r="M17" t="s">
        <v>11</v>
      </c>
    </row>
    <row r="18" spans="1:13" ht="15" x14ac:dyDescent="0.2">
      <c r="A18" s="302">
        <v>10</v>
      </c>
      <c r="B18" s="9"/>
      <c r="C18" s="9"/>
      <c r="D18" s="9"/>
      <c r="E18" s="9"/>
      <c r="F18" s="9"/>
      <c r="G18" s="9"/>
      <c r="H18" s="9"/>
      <c r="I18" s="9"/>
      <c r="J18" s="9"/>
      <c r="K18" s="9"/>
    </row>
    <row r="19" spans="1:13" ht="15" x14ac:dyDescent="0.2">
      <c r="A19" s="302">
        <v>11</v>
      </c>
      <c r="B19" s="9"/>
      <c r="C19" s="9"/>
      <c r="D19" s="9"/>
      <c r="E19" s="9"/>
      <c r="F19" s="9"/>
      <c r="G19" s="9"/>
      <c r="H19" s="9"/>
      <c r="I19" s="9"/>
      <c r="J19" s="9"/>
      <c r="K19" s="9"/>
    </row>
    <row r="20" spans="1:13" ht="15" x14ac:dyDescent="0.2">
      <c r="A20" s="302">
        <v>12</v>
      </c>
      <c r="B20" s="9"/>
      <c r="C20" s="9"/>
      <c r="D20" s="9"/>
      <c r="E20" s="9"/>
      <c r="F20" s="9"/>
      <c r="G20" s="9"/>
      <c r="H20" s="9"/>
      <c r="I20" s="9"/>
      <c r="J20" s="9"/>
      <c r="K20" s="9"/>
    </row>
    <row r="21" spans="1:13" ht="15" x14ac:dyDescent="0.2">
      <c r="A21" s="302">
        <v>13</v>
      </c>
      <c r="B21" s="9"/>
      <c r="C21" s="9"/>
      <c r="D21" s="9"/>
      <c r="E21" s="9"/>
      <c r="F21" s="9"/>
      <c r="G21" s="9"/>
      <c r="H21" s="9"/>
      <c r="I21" s="9"/>
      <c r="J21" s="9"/>
      <c r="K21" s="19" t="s">
        <v>403</v>
      </c>
    </row>
    <row r="22" spans="1:13" ht="15" x14ac:dyDescent="0.2">
      <c r="A22" s="302">
        <v>14</v>
      </c>
      <c r="B22" s="9"/>
      <c r="C22" s="9"/>
      <c r="D22" s="9"/>
      <c r="E22" s="9"/>
      <c r="F22" s="9"/>
      <c r="G22" s="9"/>
      <c r="H22" s="9"/>
      <c r="I22" s="9"/>
      <c r="J22" s="9"/>
      <c r="K22" s="9"/>
    </row>
    <row r="23" spans="1:13" x14ac:dyDescent="0.2">
      <c r="A23" s="19" t="s">
        <v>7</v>
      </c>
      <c r="B23" s="9"/>
      <c r="C23" s="9"/>
      <c r="D23" s="9"/>
      <c r="E23" s="9"/>
      <c r="F23" s="9"/>
      <c r="G23" s="9"/>
      <c r="H23" s="9"/>
      <c r="I23" s="9"/>
      <c r="J23" s="9"/>
      <c r="K23" s="9"/>
    </row>
    <row r="24" spans="1:13" x14ac:dyDescent="0.2">
      <c r="A24" s="19" t="s">
        <v>7</v>
      </c>
      <c r="B24" s="9"/>
      <c r="C24" s="9"/>
      <c r="D24" s="9"/>
      <c r="E24" s="9"/>
      <c r="F24" s="9"/>
      <c r="G24" s="9"/>
      <c r="H24" s="9"/>
      <c r="I24" s="9"/>
      <c r="J24" s="9"/>
      <c r="K24" s="9"/>
    </row>
    <row r="25" spans="1:13" x14ac:dyDescent="0.2">
      <c r="A25" s="30" t="s">
        <v>19</v>
      </c>
      <c r="B25" s="9"/>
      <c r="C25" s="9"/>
      <c r="D25" s="9"/>
      <c r="E25" s="9"/>
      <c r="F25" s="9"/>
      <c r="G25" s="9"/>
      <c r="H25" s="9"/>
      <c r="I25" s="9"/>
      <c r="J25" s="9"/>
      <c r="K25" s="9"/>
    </row>
    <row r="28" spans="1:13" ht="12.75" customHeight="1" x14ac:dyDescent="0.2">
      <c r="A28" s="218"/>
      <c r="B28" s="218"/>
      <c r="C28" s="218"/>
      <c r="D28" s="218"/>
      <c r="E28" s="218"/>
      <c r="F28" s="218"/>
    </row>
    <row r="29" spans="1:13" ht="12.75" customHeight="1" x14ac:dyDescent="0.2">
      <c r="A29" s="218" t="s">
        <v>12</v>
      </c>
      <c r="B29" s="218"/>
      <c r="C29" s="218"/>
      <c r="D29" s="218"/>
      <c r="E29" s="218"/>
      <c r="F29" s="218"/>
      <c r="G29" s="561" t="s">
        <v>13</v>
      </c>
      <c r="H29" s="561"/>
      <c r="I29" s="561"/>
      <c r="J29" s="561"/>
      <c r="K29" s="561"/>
    </row>
    <row r="30" spans="1:13" ht="12.75" customHeight="1" x14ac:dyDescent="0.2">
      <c r="A30" s="218"/>
      <c r="B30" s="218"/>
      <c r="C30" s="218"/>
      <c r="D30" s="218"/>
      <c r="E30" s="218"/>
      <c r="F30" s="218"/>
      <c r="G30" s="561" t="s">
        <v>14</v>
      </c>
      <c r="H30" s="561"/>
      <c r="I30" s="561"/>
      <c r="J30" s="561"/>
      <c r="K30" s="561"/>
    </row>
    <row r="31" spans="1:13" ht="12.75" customHeight="1" x14ac:dyDescent="0.2">
      <c r="F31" s="218"/>
      <c r="H31" s="219" t="s">
        <v>89</v>
      </c>
      <c r="I31" s="219"/>
      <c r="J31" s="219"/>
    </row>
    <row r="32" spans="1:13" x14ac:dyDescent="0.2">
      <c r="H32" s="220" t="s">
        <v>86</v>
      </c>
      <c r="I32" s="220"/>
      <c r="J32" s="220"/>
    </row>
  </sheetData>
  <mergeCells count="13">
    <mergeCell ref="G5:K5"/>
    <mergeCell ref="A1:H1"/>
    <mergeCell ref="A2:H2"/>
    <mergeCell ref="A4:H4"/>
    <mergeCell ref="K6:K7"/>
    <mergeCell ref="I6:I7"/>
    <mergeCell ref="J6:J7"/>
    <mergeCell ref="G30:K30"/>
    <mergeCell ref="A6:A7"/>
    <mergeCell ref="B6:B7"/>
    <mergeCell ref="C6:E6"/>
    <mergeCell ref="F6:H6"/>
    <mergeCell ref="G29:K29"/>
  </mergeCells>
  <printOptions horizontalCentered="1"/>
  <pageMargins left="0.70866141732283472" right="0.70866141732283472" top="0.23622047244094491" bottom="0" header="0.31496062992125984" footer="0.31496062992125984"/>
  <pageSetup paperSize="9" scale="94" orientation="landscape" r:id="rId1"/>
  <drawing r:id="rId2"/>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L25"/>
  <sheetViews>
    <sheetView view="pageBreakPreview" topLeftCell="A4" zoomScaleNormal="85" zoomScaleSheetLayoutView="100" workbookViewId="0">
      <selection activeCell="A24" sqref="A24:J24"/>
    </sheetView>
  </sheetViews>
  <sheetFormatPr defaultRowHeight="12.75" x14ac:dyDescent="0.2"/>
  <cols>
    <col min="1" max="1" width="7.42578125" customWidth="1"/>
    <col min="2" max="2" width="14" customWidth="1"/>
    <col min="3" max="4" width="12.7109375" customWidth="1"/>
    <col min="5" max="5" width="14.42578125" customWidth="1"/>
    <col min="6" max="6" width="17" customWidth="1"/>
    <col min="7" max="7" width="14.140625" customWidth="1"/>
    <col min="8" max="8" width="17" customWidth="1"/>
    <col min="9" max="9" width="13" customWidth="1"/>
    <col min="10" max="10" width="17" customWidth="1"/>
    <col min="11" max="11" width="15.5703125" customWidth="1"/>
    <col min="12" max="12" width="17.7109375" customWidth="1"/>
  </cols>
  <sheetData>
    <row r="1" spans="1:12" ht="15" x14ac:dyDescent="0.2">
      <c r="A1" s="90"/>
      <c r="B1" s="90"/>
      <c r="C1" s="90"/>
      <c r="D1" s="90"/>
      <c r="E1" s="90"/>
      <c r="F1" s="90"/>
      <c r="G1" s="90"/>
      <c r="H1" s="90"/>
      <c r="K1" s="575" t="s">
        <v>90</v>
      </c>
      <c r="L1" s="575"/>
    </row>
    <row r="2" spans="1:12" ht="15.75" x14ac:dyDescent="0.25">
      <c r="A2" s="675" t="s">
        <v>0</v>
      </c>
      <c r="B2" s="675"/>
      <c r="C2" s="675"/>
      <c r="D2" s="675"/>
      <c r="E2" s="675"/>
      <c r="F2" s="675"/>
      <c r="G2" s="675"/>
      <c r="H2" s="675"/>
      <c r="I2" s="90"/>
      <c r="J2" s="90"/>
      <c r="K2" s="90"/>
      <c r="L2" s="90"/>
    </row>
    <row r="3" spans="1:12" ht="20.25" x14ac:dyDescent="0.3">
      <c r="A3" s="544" t="s">
        <v>702</v>
      </c>
      <c r="B3" s="544"/>
      <c r="C3" s="544"/>
      <c r="D3" s="544"/>
      <c r="E3" s="544"/>
      <c r="F3" s="544"/>
      <c r="G3" s="544"/>
      <c r="H3" s="544"/>
      <c r="I3" s="90"/>
      <c r="J3" s="90"/>
      <c r="K3" s="90"/>
      <c r="L3" s="90"/>
    </row>
    <row r="4" spans="1:12" x14ac:dyDescent="0.2">
      <c r="A4" s="90"/>
      <c r="B4" s="90"/>
      <c r="C4" s="90"/>
      <c r="D4" s="90"/>
      <c r="E4" s="90"/>
      <c r="F4" s="90"/>
      <c r="G4" s="90"/>
      <c r="H4" s="90"/>
      <c r="I4" s="90"/>
      <c r="J4" s="90"/>
      <c r="K4" s="90"/>
      <c r="L4" s="90"/>
    </row>
    <row r="5" spans="1:12" ht="15.75" x14ac:dyDescent="0.25">
      <c r="A5" s="545" t="s">
        <v>771</v>
      </c>
      <c r="B5" s="545"/>
      <c r="C5" s="545"/>
      <c r="D5" s="545"/>
      <c r="E5" s="545"/>
      <c r="F5" s="545"/>
      <c r="G5" s="545"/>
      <c r="H5" s="545"/>
      <c r="I5" s="545"/>
      <c r="J5" s="545"/>
      <c r="K5" s="545"/>
      <c r="L5" s="545"/>
    </row>
    <row r="6" spans="1:12" x14ac:dyDescent="0.2">
      <c r="A6" s="90"/>
      <c r="B6" s="90"/>
      <c r="C6" s="90"/>
      <c r="D6" s="90"/>
      <c r="E6" s="90"/>
      <c r="F6" s="90"/>
      <c r="G6" s="90"/>
      <c r="H6" s="90"/>
      <c r="I6" s="90"/>
      <c r="J6" s="90"/>
      <c r="K6" s="90"/>
      <c r="L6" s="90"/>
    </row>
    <row r="7" spans="1:12" x14ac:dyDescent="0.2">
      <c r="A7" s="36" t="s">
        <v>905</v>
      </c>
      <c r="B7" s="36"/>
      <c r="C7" s="90"/>
      <c r="D7" s="90"/>
      <c r="E7" s="90"/>
      <c r="F7" s="90"/>
      <c r="G7" s="90"/>
      <c r="H7" s="305"/>
      <c r="I7" s="90"/>
      <c r="J7" s="90"/>
      <c r="K7" s="90"/>
      <c r="L7" s="90"/>
    </row>
    <row r="8" spans="1:12" ht="18" x14ac:dyDescent="0.25">
      <c r="A8" s="93"/>
      <c r="B8" s="93"/>
      <c r="C8" s="90"/>
      <c r="D8" s="90"/>
      <c r="E8" s="90"/>
      <c r="F8" s="90"/>
      <c r="G8" s="90"/>
      <c r="H8" s="90"/>
      <c r="I8" s="118"/>
      <c r="J8" s="141"/>
      <c r="K8" s="566" t="s">
        <v>779</v>
      </c>
      <c r="L8" s="566"/>
    </row>
    <row r="9" spans="1:12" ht="27.75" customHeight="1" x14ac:dyDescent="0.2">
      <c r="A9" s="673" t="s">
        <v>222</v>
      </c>
      <c r="B9" s="673" t="s">
        <v>221</v>
      </c>
      <c r="C9" s="484" t="s">
        <v>492</v>
      </c>
      <c r="D9" s="484" t="s">
        <v>493</v>
      </c>
      <c r="E9" s="678" t="s">
        <v>494</v>
      </c>
      <c r="F9" s="678"/>
      <c r="G9" s="678" t="s">
        <v>450</v>
      </c>
      <c r="H9" s="678"/>
      <c r="I9" s="678" t="s">
        <v>232</v>
      </c>
      <c r="J9" s="678"/>
      <c r="K9" s="679" t="s">
        <v>233</v>
      </c>
      <c r="L9" s="679"/>
    </row>
    <row r="10" spans="1:12" ht="43.9" customHeight="1" x14ac:dyDescent="0.2">
      <c r="A10" s="674"/>
      <c r="B10" s="674"/>
      <c r="C10" s="484"/>
      <c r="D10" s="484"/>
      <c r="E10" s="5" t="s">
        <v>220</v>
      </c>
      <c r="F10" s="5" t="s">
        <v>203</v>
      </c>
      <c r="G10" s="5" t="s">
        <v>220</v>
      </c>
      <c r="H10" s="5" t="s">
        <v>203</v>
      </c>
      <c r="I10" s="5" t="s">
        <v>220</v>
      </c>
      <c r="J10" s="5" t="s">
        <v>203</v>
      </c>
      <c r="K10" s="5" t="s">
        <v>873</v>
      </c>
      <c r="L10" s="5" t="s">
        <v>872</v>
      </c>
    </row>
    <row r="11" spans="1:12" s="14" customFormat="1" x14ac:dyDescent="0.2">
      <c r="A11" s="95">
        <v>1</v>
      </c>
      <c r="B11" s="95">
        <v>2</v>
      </c>
      <c r="C11" s="95">
        <v>3</v>
      </c>
      <c r="D11" s="95">
        <v>4</v>
      </c>
      <c r="E11" s="95">
        <v>5</v>
      </c>
      <c r="F11" s="95">
        <v>6</v>
      </c>
      <c r="G11" s="95">
        <v>7</v>
      </c>
      <c r="H11" s="95">
        <v>8</v>
      </c>
      <c r="I11" s="95">
        <v>9</v>
      </c>
      <c r="J11" s="95">
        <v>10</v>
      </c>
      <c r="K11" s="95">
        <v>11</v>
      </c>
      <c r="L11" s="95">
        <v>12</v>
      </c>
    </row>
    <row r="12" spans="1:12" x14ac:dyDescent="0.2">
      <c r="A12" s="97">
        <v>1</v>
      </c>
      <c r="B12" s="97" t="s">
        <v>901</v>
      </c>
      <c r="C12" s="97">
        <v>116</v>
      </c>
      <c r="D12" s="97">
        <v>16821</v>
      </c>
      <c r="E12" s="97">
        <v>116</v>
      </c>
      <c r="F12" s="97">
        <v>16821</v>
      </c>
      <c r="G12" s="97">
        <v>116</v>
      </c>
      <c r="H12" s="97">
        <v>16821</v>
      </c>
      <c r="I12" s="97">
        <v>116</v>
      </c>
      <c r="J12" s="97">
        <v>16821</v>
      </c>
      <c r="K12" s="97">
        <v>182</v>
      </c>
      <c r="L12" s="97">
        <v>11</v>
      </c>
    </row>
    <row r="13" spans="1:12" x14ac:dyDescent="0.2">
      <c r="A13" s="97">
        <v>2</v>
      </c>
      <c r="B13" s="97" t="s">
        <v>939</v>
      </c>
      <c r="C13" s="97">
        <v>161</v>
      </c>
      <c r="D13" s="97">
        <v>11398</v>
      </c>
      <c r="E13" s="97">
        <v>161</v>
      </c>
      <c r="F13" s="97">
        <v>11398</v>
      </c>
      <c r="G13" s="97">
        <v>161</v>
      </c>
      <c r="H13" s="97">
        <v>11398</v>
      </c>
      <c r="I13" s="97">
        <v>161</v>
      </c>
      <c r="J13" s="97">
        <v>11398</v>
      </c>
      <c r="K13" s="97">
        <v>398</v>
      </c>
      <c r="L13" s="97">
        <v>16</v>
      </c>
    </row>
    <row r="14" spans="1:12" x14ac:dyDescent="0.2">
      <c r="A14" s="97">
        <v>3</v>
      </c>
      <c r="B14" s="451" t="s">
        <v>940</v>
      </c>
      <c r="C14" s="97">
        <v>55</v>
      </c>
      <c r="D14" s="97">
        <v>4118</v>
      </c>
      <c r="E14" s="97">
        <v>55</v>
      </c>
      <c r="F14" s="97">
        <v>4118</v>
      </c>
      <c r="G14" s="97">
        <v>55</v>
      </c>
      <c r="H14" s="97">
        <v>4118</v>
      </c>
      <c r="I14" s="97">
        <v>55</v>
      </c>
      <c r="J14" s="97">
        <v>4118</v>
      </c>
      <c r="K14" s="97">
        <v>71</v>
      </c>
      <c r="L14" s="97">
        <v>12</v>
      </c>
    </row>
    <row r="15" spans="1:12" x14ac:dyDescent="0.2">
      <c r="A15" s="94" t="s">
        <v>19</v>
      </c>
      <c r="B15" s="94"/>
      <c r="C15" s="97">
        <f>C12+C13+C14</f>
        <v>332</v>
      </c>
      <c r="D15" s="97">
        <f t="shared" ref="D15:J15" si="0">D12+D13+D14</f>
        <v>32337</v>
      </c>
      <c r="E15" s="97">
        <f t="shared" si="0"/>
        <v>332</v>
      </c>
      <c r="F15" s="97">
        <f t="shared" si="0"/>
        <v>32337</v>
      </c>
      <c r="G15" s="97">
        <f t="shared" si="0"/>
        <v>332</v>
      </c>
      <c r="H15" s="97">
        <f t="shared" si="0"/>
        <v>32337</v>
      </c>
      <c r="I15" s="97">
        <f t="shared" si="0"/>
        <v>332</v>
      </c>
      <c r="J15" s="97">
        <f t="shared" si="0"/>
        <v>32337</v>
      </c>
      <c r="K15" s="97">
        <v>651</v>
      </c>
      <c r="L15" s="97">
        <v>39</v>
      </c>
    </row>
    <row r="16" spans="1:12" x14ac:dyDescent="0.2">
      <c r="A16" s="100"/>
      <c r="B16" s="100"/>
      <c r="C16" s="90"/>
      <c r="D16" s="90"/>
      <c r="E16" s="90"/>
      <c r="F16" s="90"/>
      <c r="G16" s="90"/>
      <c r="H16" s="90"/>
      <c r="I16" s="90"/>
      <c r="J16" s="90"/>
      <c r="K16" s="90"/>
      <c r="L16" s="90"/>
    </row>
    <row r="17" spans="1:12" x14ac:dyDescent="0.2">
      <c r="A17" s="90"/>
      <c r="B17" s="90"/>
      <c r="C17" s="90"/>
      <c r="D17" s="90"/>
      <c r="E17" s="90"/>
      <c r="F17" s="90"/>
      <c r="G17" s="90"/>
      <c r="H17" s="90"/>
      <c r="I17" s="90"/>
      <c r="J17" s="90"/>
      <c r="K17" s="90"/>
      <c r="L17" s="90"/>
    </row>
    <row r="18" spans="1:12" x14ac:dyDescent="0.2">
      <c r="A18" s="90"/>
      <c r="B18" s="90"/>
      <c r="C18" s="90"/>
      <c r="D18" s="90"/>
      <c r="E18" s="90"/>
      <c r="F18" s="90"/>
      <c r="G18" s="90"/>
      <c r="H18" s="90"/>
      <c r="I18" s="90"/>
      <c r="J18" s="90"/>
      <c r="K18" s="90"/>
      <c r="L18" s="90"/>
    </row>
    <row r="20" spans="1:12" x14ac:dyDescent="0.2">
      <c r="A20" s="676"/>
      <c r="B20" s="676"/>
      <c r="C20" s="676"/>
      <c r="D20" s="676"/>
      <c r="E20" s="676"/>
      <c r="F20" s="676"/>
      <c r="G20" s="676"/>
      <c r="H20" s="676"/>
      <c r="I20" s="676"/>
      <c r="J20" s="676"/>
      <c r="K20" s="676"/>
      <c r="L20" s="676"/>
    </row>
    <row r="21" spans="1:12" x14ac:dyDescent="0.2">
      <c r="A21" s="90"/>
      <c r="B21" s="90"/>
      <c r="C21" s="90"/>
      <c r="D21" s="90"/>
      <c r="E21" s="90"/>
      <c r="F21" s="90"/>
      <c r="G21" s="90"/>
      <c r="H21" s="90"/>
      <c r="I21" s="90"/>
      <c r="J21" s="90"/>
      <c r="K21" s="90"/>
      <c r="L21" s="90"/>
    </row>
    <row r="22" spans="1:12" ht="15.75" x14ac:dyDescent="0.25">
      <c r="A22" s="103" t="s">
        <v>12</v>
      </c>
      <c r="B22" s="103"/>
      <c r="C22" s="103"/>
      <c r="D22" s="103"/>
      <c r="E22" s="103"/>
      <c r="F22" s="103"/>
      <c r="G22" s="103"/>
      <c r="H22" s="103"/>
      <c r="I22" s="677"/>
      <c r="J22" s="677"/>
      <c r="K22" s="90"/>
      <c r="L22" s="90"/>
    </row>
    <row r="23" spans="1:12" ht="15.75" customHeight="1" x14ac:dyDescent="0.2">
      <c r="A23" s="560" t="s">
        <v>14</v>
      </c>
      <c r="B23" s="560"/>
      <c r="C23" s="560"/>
      <c r="D23" s="560"/>
      <c r="E23" s="560"/>
      <c r="F23" s="560"/>
      <c r="G23" s="560"/>
      <c r="H23" s="560"/>
      <c r="I23" s="560"/>
      <c r="J23" s="560"/>
      <c r="K23" s="90"/>
      <c r="L23" s="90"/>
    </row>
    <row r="24" spans="1:12" ht="15.6" customHeight="1" x14ac:dyDescent="0.2">
      <c r="A24" s="560" t="s">
        <v>15</v>
      </c>
      <c r="B24" s="560"/>
      <c r="C24" s="560"/>
      <c r="D24" s="560"/>
      <c r="E24" s="560"/>
      <c r="F24" s="560"/>
      <c r="G24" s="560"/>
      <c r="H24" s="560"/>
      <c r="I24" s="560"/>
      <c r="J24" s="560"/>
      <c r="K24" s="90"/>
      <c r="L24" s="90"/>
    </row>
    <row r="25" spans="1:12" x14ac:dyDescent="0.2">
      <c r="A25" s="90"/>
      <c r="B25" s="90"/>
      <c r="C25" s="90"/>
      <c r="D25" s="90"/>
      <c r="E25" s="90"/>
      <c r="F25" s="90"/>
      <c r="I25" s="36" t="s">
        <v>86</v>
      </c>
      <c r="J25" s="36"/>
      <c r="K25" s="36"/>
      <c r="L25" s="36"/>
    </row>
  </sheetData>
  <mergeCells count="18">
    <mergeCell ref="K1:L1"/>
    <mergeCell ref="A23:J23"/>
    <mergeCell ref="I22:J22"/>
    <mergeCell ref="G9:H9"/>
    <mergeCell ref="D9:D10"/>
    <mergeCell ref="E9:F9"/>
    <mergeCell ref="I9:J9"/>
    <mergeCell ref="K9:L9"/>
    <mergeCell ref="K8:L8"/>
    <mergeCell ref="A24:J24"/>
    <mergeCell ref="B9:B10"/>
    <mergeCell ref="A9:A10"/>
    <mergeCell ref="C9:C10"/>
    <mergeCell ref="A2:H2"/>
    <mergeCell ref="A3:H3"/>
    <mergeCell ref="A20:H20"/>
    <mergeCell ref="I20:L20"/>
    <mergeCell ref="A5:L5"/>
  </mergeCells>
  <printOptions horizontalCentered="1"/>
  <pageMargins left="0.70866141732283472" right="0.70866141732283472" top="0.23622047244094491" bottom="0" header="0.31496062992125984" footer="0.31496062992125984"/>
  <pageSetup paperSize="9" scale="77" orientation="landscape" r:id="rId1"/>
  <colBreaks count="1" manualBreakCount="1">
    <brk id="12" max="37" man="1"/>
  </colBreaks>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G22"/>
  <sheetViews>
    <sheetView view="pageBreakPreview" zoomScaleSheetLayoutView="100" workbookViewId="0">
      <selection activeCell="A7" sqref="A7:B7"/>
    </sheetView>
  </sheetViews>
  <sheetFormatPr defaultColWidth="8.85546875" defaultRowHeight="12.75" x14ac:dyDescent="0.2"/>
  <cols>
    <col min="1" max="1" width="11.140625" style="90" customWidth="1"/>
    <col min="2" max="2" width="19.140625" style="90" customWidth="1"/>
    <col min="3" max="3" width="20.5703125" style="90" customWidth="1"/>
    <col min="4" max="4" width="22.28515625" style="90" customWidth="1"/>
    <col min="5" max="5" width="25.42578125" style="90" customWidth="1"/>
    <col min="6" max="6" width="27.42578125" style="90" customWidth="1"/>
    <col min="7" max="16384" width="8.85546875" style="90"/>
  </cols>
  <sheetData>
    <row r="1" spans="1:7" ht="12.75" customHeight="1" x14ac:dyDescent="0.2">
      <c r="D1" s="292"/>
      <c r="E1" s="292"/>
      <c r="F1" s="293" t="s">
        <v>103</v>
      </c>
    </row>
    <row r="2" spans="1:7" ht="15" customHeight="1" x14ac:dyDescent="0.25">
      <c r="B2" s="675" t="s">
        <v>0</v>
      </c>
      <c r="C2" s="675"/>
      <c r="D2" s="675"/>
      <c r="E2" s="675"/>
      <c r="F2" s="675"/>
    </row>
    <row r="3" spans="1:7" ht="20.25" x14ac:dyDescent="0.3">
      <c r="B3" s="544" t="s">
        <v>702</v>
      </c>
      <c r="C3" s="544"/>
      <c r="D3" s="544"/>
      <c r="E3" s="544"/>
      <c r="F3" s="544"/>
    </row>
    <row r="4" spans="1:7" ht="11.25" customHeight="1" x14ac:dyDescent="0.2"/>
    <row r="5" spans="1:7" x14ac:dyDescent="0.2">
      <c r="A5" s="681" t="s">
        <v>447</v>
      </c>
      <c r="B5" s="681"/>
      <c r="C5" s="681"/>
      <c r="D5" s="681"/>
      <c r="E5" s="681"/>
      <c r="F5" s="681"/>
    </row>
    <row r="6" spans="1:7" ht="8.4499999999999993" customHeight="1" x14ac:dyDescent="0.25">
      <c r="A6" s="92"/>
      <c r="B6" s="92"/>
      <c r="C6" s="92"/>
      <c r="D6" s="92"/>
      <c r="E6" s="92"/>
      <c r="F6" s="92"/>
    </row>
    <row r="7" spans="1:7" ht="18" customHeight="1" x14ac:dyDescent="0.2">
      <c r="A7" s="461" t="s">
        <v>900</v>
      </c>
      <c r="B7" s="461"/>
    </row>
    <row r="8" spans="1:7" ht="18" hidden="1" customHeight="1" x14ac:dyDescent="0.25">
      <c r="A8" s="93" t="s">
        <v>1</v>
      </c>
    </row>
    <row r="9" spans="1:7" ht="30.6" customHeight="1" x14ac:dyDescent="0.2">
      <c r="A9" s="673" t="s">
        <v>2</v>
      </c>
      <c r="B9" s="673" t="s">
        <v>3</v>
      </c>
      <c r="C9" s="682" t="s">
        <v>443</v>
      </c>
      <c r="D9" s="683"/>
      <c r="E9" s="682" t="s">
        <v>446</v>
      </c>
      <c r="F9" s="684"/>
    </row>
    <row r="10" spans="1:7" s="104" customFormat="1" ht="25.5" x14ac:dyDescent="0.2">
      <c r="A10" s="673"/>
      <c r="B10" s="673"/>
      <c r="C10" s="363" t="s">
        <v>444</v>
      </c>
      <c r="D10" s="363" t="s">
        <v>445</v>
      </c>
      <c r="E10" s="363" t="s">
        <v>444</v>
      </c>
      <c r="F10" s="363" t="s">
        <v>445</v>
      </c>
      <c r="G10" s="126"/>
    </row>
    <row r="11" spans="1:7" s="173" customFormat="1" x14ac:dyDescent="0.2">
      <c r="A11" s="392">
        <v>1</v>
      </c>
      <c r="B11" s="392">
        <v>2</v>
      </c>
      <c r="C11" s="392">
        <v>3</v>
      </c>
      <c r="D11" s="392">
        <v>4</v>
      </c>
      <c r="E11" s="392">
        <v>5</v>
      </c>
      <c r="F11" s="392">
        <v>6</v>
      </c>
    </row>
    <row r="12" spans="1:7" ht="15" x14ac:dyDescent="0.2">
      <c r="A12" s="302">
        <v>1</v>
      </c>
      <c r="B12" s="389" t="s">
        <v>901</v>
      </c>
      <c r="C12" s="97">
        <v>54</v>
      </c>
      <c r="D12" s="97">
        <v>54</v>
      </c>
      <c r="E12" s="97">
        <v>62</v>
      </c>
      <c r="F12" s="97">
        <v>62</v>
      </c>
    </row>
    <row r="13" spans="1:7" ht="15" x14ac:dyDescent="0.2">
      <c r="A13" s="302">
        <v>2</v>
      </c>
      <c r="B13" s="389" t="s">
        <v>902</v>
      </c>
      <c r="C13" s="97">
        <v>98</v>
      </c>
      <c r="D13" s="97">
        <v>98</v>
      </c>
      <c r="E13" s="97">
        <v>63</v>
      </c>
      <c r="F13" s="97">
        <v>63</v>
      </c>
    </row>
    <row r="14" spans="1:7" ht="15" x14ac:dyDescent="0.2">
      <c r="A14" s="302">
        <v>3</v>
      </c>
      <c r="B14" s="389" t="s">
        <v>903</v>
      </c>
      <c r="C14" s="97">
        <v>30</v>
      </c>
      <c r="D14" s="97">
        <v>30</v>
      </c>
      <c r="E14" s="97">
        <v>25</v>
      </c>
      <c r="F14" s="97">
        <v>25</v>
      </c>
    </row>
    <row r="15" spans="1:7" x14ac:dyDescent="0.2">
      <c r="A15" s="94" t="s">
        <v>19</v>
      </c>
      <c r="B15" s="98"/>
      <c r="C15" s="94">
        <f>SUM(C12:C14)</f>
        <v>182</v>
      </c>
      <c r="D15" s="94">
        <f>SUM(D12:D14)</f>
        <v>182</v>
      </c>
      <c r="E15" s="94">
        <f>SUM(E12:E14)</f>
        <v>150</v>
      </c>
      <c r="F15" s="94">
        <f>SUM(F12:F14)</f>
        <v>150</v>
      </c>
    </row>
    <row r="16" spans="1:7" x14ac:dyDescent="0.2">
      <c r="A16" s="101"/>
      <c r="B16" s="102"/>
      <c r="C16" s="102"/>
      <c r="D16" s="102"/>
      <c r="E16" s="102"/>
      <c r="F16" s="102"/>
    </row>
    <row r="17" spans="1:6" x14ac:dyDescent="0.2">
      <c r="C17" s="90" t="s">
        <v>11</v>
      </c>
    </row>
    <row r="18" spans="1:6" ht="15.75" customHeight="1" x14ac:dyDescent="0.25">
      <c r="A18" s="103" t="s">
        <v>12</v>
      </c>
      <c r="B18" s="103"/>
      <c r="C18" s="103"/>
      <c r="D18" s="103"/>
      <c r="E18" s="103"/>
      <c r="F18" s="103"/>
    </row>
    <row r="19" spans="1:6" ht="15.6" customHeight="1" x14ac:dyDescent="0.2">
      <c r="A19" s="560" t="s">
        <v>14</v>
      </c>
      <c r="B19" s="560"/>
      <c r="C19" s="560"/>
      <c r="D19" s="560"/>
      <c r="E19" s="560"/>
      <c r="F19" s="560"/>
    </row>
    <row r="20" spans="1:6" ht="15.75" x14ac:dyDescent="0.2">
      <c r="A20" s="560" t="s">
        <v>15</v>
      </c>
      <c r="B20" s="560"/>
      <c r="C20" s="560"/>
      <c r="D20" s="560"/>
      <c r="E20" s="560"/>
      <c r="F20" s="560"/>
    </row>
    <row r="22" spans="1:6" x14ac:dyDescent="0.2">
      <c r="A22" s="680"/>
      <c r="B22" s="680"/>
      <c r="C22" s="680"/>
      <c r="D22" s="680"/>
      <c r="E22" s="680"/>
      <c r="F22" s="680"/>
    </row>
  </sheetData>
  <mergeCells count="11">
    <mergeCell ref="A20:F20"/>
    <mergeCell ref="A22:F22"/>
    <mergeCell ref="A19:F19"/>
    <mergeCell ref="B3:F3"/>
    <mergeCell ref="B2:F2"/>
    <mergeCell ref="A5:F5"/>
    <mergeCell ref="C9:D9"/>
    <mergeCell ref="E9:F9"/>
    <mergeCell ref="A9:A10"/>
    <mergeCell ref="B9:B10"/>
    <mergeCell ref="A7:B7"/>
  </mergeCells>
  <phoneticPr fontId="0" type="noConversion"/>
  <printOptions horizontalCentered="1"/>
  <pageMargins left="0.70866141732283472" right="0.70866141732283472" top="0.23622047244094491" bottom="0" header="0.31496062992125984" footer="0.31496062992125984"/>
  <pageSetup paperSize="9" orientation="landscape"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M31"/>
  <sheetViews>
    <sheetView view="pageBreakPreview" topLeftCell="A4" zoomScaleNormal="85" zoomScaleSheetLayoutView="100" workbookViewId="0">
      <selection activeCell="J19" sqref="J19"/>
    </sheetView>
  </sheetViews>
  <sheetFormatPr defaultRowHeight="12.75" x14ac:dyDescent="0.2"/>
  <cols>
    <col min="2" max="2" width="13.140625" customWidth="1"/>
    <col min="3" max="3" width="16.42578125" customWidth="1"/>
    <col min="4" max="4" width="10.85546875" customWidth="1"/>
    <col min="5" max="5" width="13.7109375" customWidth="1"/>
    <col min="6" max="6" width="14.28515625" customWidth="1"/>
    <col min="7" max="7" width="11.42578125" customWidth="1"/>
    <col min="8" max="8" width="12.28515625" customWidth="1"/>
    <col min="9" max="9" width="16.28515625" customWidth="1"/>
    <col min="10" max="10" width="19.28515625" customWidth="1"/>
  </cols>
  <sheetData>
    <row r="1" spans="1:13" ht="15" x14ac:dyDescent="0.2">
      <c r="A1" s="90"/>
      <c r="B1" s="90"/>
      <c r="C1" s="90"/>
      <c r="D1" s="605"/>
      <c r="E1" s="605"/>
      <c r="F1" s="41"/>
      <c r="G1" s="605" t="s">
        <v>449</v>
      </c>
      <c r="H1" s="605"/>
      <c r="I1" s="605"/>
      <c r="J1" s="605"/>
      <c r="K1" s="105"/>
      <c r="L1" s="90"/>
      <c r="M1" s="90"/>
    </row>
    <row r="2" spans="1:13" ht="15.75" x14ac:dyDescent="0.25">
      <c r="A2" s="675" t="s">
        <v>0</v>
      </c>
      <c r="B2" s="675"/>
      <c r="C2" s="675"/>
      <c r="D2" s="675"/>
      <c r="E2" s="675"/>
      <c r="F2" s="675"/>
      <c r="G2" s="675"/>
      <c r="H2" s="675"/>
      <c r="I2" s="675"/>
      <c r="J2" s="675"/>
      <c r="K2" s="90"/>
      <c r="L2" s="90"/>
      <c r="M2" s="90"/>
    </row>
    <row r="3" spans="1:13" ht="18" x14ac:dyDescent="0.25">
      <c r="A3" s="136"/>
      <c r="B3" s="136"/>
      <c r="C3" s="691" t="s">
        <v>702</v>
      </c>
      <c r="D3" s="691"/>
      <c r="E3" s="691"/>
      <c r="F3" s="691"/>
      <c r="G3" s="691"/>
      <c r="H3" s="691"/>
      <c r="I3" s="691"/>
      <c r="J3" s="136"/>
      <c r="K3" s="90"/>
      <c r="L3" s="90"/>
      <c r="M3" s="90"/>
    </row>
    <row r="4" spans="1:13" ht="15.75" x14ac:dyDescent="0.25">
      <c r="A4" s="545" t="s">
        <v>448</v>
      </c>
      <c r="B4" s="545"/>
      <c r="C4" s="545"/>
      <c r="D4" s="545"/>
      <c r="E4" s="545"/>
      <c r="F4" s="545"/>
      <c r="G4" s="545"/>
      <c r="H4" s="545"/>
      <c r="I4" s="545"/>
      <c r="J4" s="545"/>
      <c r="K4" s="90"/>
      <c r="L4" s="90"/>
      <c r="M4" s="90"/>
    </row>
    <row r="5" spans="1:13" ht="15.75" x14ac:dyDescent="0.25">
      <c r="A5" s="461" t="s">
        <v>900</v>
      </c>
      <c r="B5" s="461"/>
      <c r="C5" s="92"/>
      <c r="D5" s="92"/>
      <c r="E5" s="92"/>
      <c r="F5" s="92"/>
      <c r="G5" s="92"/>
      <c r="H5" s="92"/>
      <c r="I5" s="92"/>
      <c r="J5" s="92"/>
      <c r="K5" s="90"/>
      <c r="L5" s="90"/>
      <c r="M5" s="90"/>
    </row>
    <row r="6" spans="1:13" x14ac:dyDescent="0.2">
      <c r="A6" s="90"/>
      <c r="B6" s="90"/>
      <c r="C6" s="90"/>
      <c r="D6" s="90"/>
      <c r="E6" s="90"/>
      <c r="F6" s="90"/>
      <c r="G6" s="90"/>
      <c r="H6" s="90"/>
      <c r="I6" s="90"/>
      <c r="J6" s="90"/>
      <c r="K6" s="90"/>
      <c r="L6" s="90"/>
      <c r="M6" s="90"/>
    </row>
    <row r="7" spans="1:13" ht="18" x14ac:dyDescent="0.25">
      <c r="A7" s="93"/>
      <c r="B7" s="90"/>
      <c r="C7" s="90"/>
      <c r="D7" s="90"/>
      <c r="E7" s="90"/>
      <c r="F7" s="90"/>
      <c r="G7" s="90"/>
      <c r="H7" s="90"/>
      <c r="I7" s="90"/>
      <c r="J7" s="90"/>
      <c r="K7" s="90"/>
      <c r="L7" s="90"/>
      <c r="M7" s="90"/>
    </row>
    <row r="8" spans="1:13" ht="21.75" customHeight="1" x14ac:dyDescent="0.2">
      <c r="A8" s="686" t="s">
        <v>2</v>
      </c>
      <c r="B8" s="686" t="s">
        <v>3</v>
      </c>
      <c r="C8" s="688" t="s">
        <v>142</v>
      </c>
      <c r="D8" s="689"/>
      <c r="E8" s="689"/>
      <c r="F8" s="689"/>
      <c r="G8" s="689"/>
      <c r="H8" s="689"/>
      <c r="I8" s="689"/>
      <c r="J8" s="690"/>
      <c r="K8" s="90"/>
      <c r="L8" s="90"/>
      <c r="M8" s="90"/>
    </row>
    <row r="9" spans="1:13" ht="39.75" customHeight="1" x14ac:dyDescent="0.2">
      <c r="A9" s="687"/>
      <c r="B9" s="687"/>
      <c r="C9" s="95" t="s">
        <v>201</v>
      </c>
      <c r="D9" s="95" t="s">
        <v>122</v>
      </c>
      <c r="E9" s="95" t="s">
        <v>388</v>
      </c>
      <c r="F9" s="143" t="s">
        <v>170</v>
      </c>
      <c r="G9" s="143" t="s">
        <v>123</v>
      </c>
      <c r="H9" s="163" t="s">
        <v>200</v>
      </c>
      <c r="I9" s="163" t="s">
        <v>868</v>
      </c>
      <c r="J9" s="96" t="s">
        <v>19</v>
      </c>
      <c r="K9" s="104"/>
      <c r="L9" s="104"/>
      <c r="M9" s="104"/>
    </row>
    <row r="10" spans="1:13" s="14" customFormat="1" x14ac:dyDescent="0.2">
      <c r="A10" s="342">
        <v>1</v>
      </c>
      <c r="B10" s="342">
        <v>2</v>
      </c>
      <c r="C10" s="342">
        <v>3</v>
      </c>
      <c r="D10" s="342">
        <v>4</v>
      </c>
      <c r="E10" s="342">
        <v>5</v>
      </c>
      <c r="F10" s="342">
        <v>6</v>
      </c>
      <c r="G10" s="342">
        <v>7</v>
      </c>
      <c r="H10" s="343">
        <v>8</v>
      </c>
      <c r="I10" s="343">
        <v>9</v>
      </c>
      <c r="J10" s="344">
        <v>10</v>
      </c>
      <c r="K10" s="104"/>
      <c r="L10" s="104"/>
      <c r="M10" s="104"/>
    </row>
    <row r="11" spans="1:13" x14ac:dyDescent="0.2">
      <c r="A11" s="97">
        <v>1</v>
      </c>
      <c r="B11" s="98"/>
      <c r="C11" s="98"/>
      <c r="D11" s="98"/>
      <c r="E11" s="98"/>
      <c r="F11" s="98"/>
      <c r="G11" s="98"/>
      <c r="H11" s="164"/>
      <c r="I11" s="164"/>
      <c r="J11" s="99"/>
      <c r="K11" s="90"/>
      <c r="L11" s="90"/>
      <c r="M11" s="90"/>
    </row>
    <row r="12" spans="1:13" x14ac:dyDescent="0.2">
      <c r="A12" s="97">
        <v>2</v>
      </c>
      <c r="B12" s="98"/>
      <c r="C12" s="98"/>
      <c r="D12" s="98"/>
      <c r="E12" s="98"/>
      <c r="F12" s="98"/>
      <c r="G12" s="98"/>
      <c r="H12" s="164"/>
      <c r="I12" s="164"/>
      <c r="J12" s="99"/>
      <c r="K12" s="90"/>
      <c r="L12" s="90"/>
      <c r="M12" s="90"/>
    </row>
    <row r="13" spans="1:13" x14ac:dyDescent="0.2">
      <c r="A13" s="97">
        <v>3</v>
      </c>
      <c r="B13" s="98"/>
      <c r="C13" s="98"/>
      <c r="D13" s="98"/>
      <c r="E13" s="98"/>
      <c r="F13" s="98"/>
      <c r="G13" s="98"/>
      <c r="H13" s="164"/>
      <c r="I13" s="164"/>
      <c r="J13" s="99"/>
      <c r="K13" s="90"/>
      <c r="L13" s="90"/>
      <c r="M13" s="90"/>
    </row>
    <row r="14" spans="1:13" x14ac:dyDescent="0.2">
      <c r="A14" s="94" t="s">
        <v>19</v>
      </c>
      <c r="B14" s="98"/>
      <c r="C14" s="98"/>
      <c r="D14" s="98"/>
      <c r="E14" s="98"/>
      <c r="F14" s="98"/>
      <c r="G14" s="98"/>
      <c r="H14" s="164"/>
      <c r="I14" s="164"/>
      <c r="J14" s="99"/>
      <c r="K14" s="90"/>
      <c r="L14" s="90"/>
      <c r="M14" s="90"/>
    </row>
    <row r="15" spans="1:13" x14ac:dyDescent="0.2">
      <c r="A15" s="101"/>
      <c r="B15" s="102"/>
      <c r="C15" s="102"/>
      <c r="D15" s="102"/>
      <c r="E15" s="102"/>
      <c r="F15" s="102"/>
      <c r="G15" s="102"/>
      <c r="H15" s="102"/>
      <c r="I15" s="102"/>
      <c r="J15" s="102"/>
      <c r="K15" s="90"/>
      <c r="L15" s="90"/>
      <c r="M15" s="90"/>
    </row>
    <row r="16" spans="1:13" x14ac:dyDescent="0.2">
      <c r="A16" s="101"/>
      <c r="B16" s="102"/>
      <c r="C16" s="102"/>
      <c r="D16" s="102"/>
      <c r="E16" s="102"/>
      <c r="F16" s="102"/>
      <c r="G16" s="102"/>
      <c r="H16" s="102"/>
      <c r="I16" s="102"/>
      <c r="J16" s="102"/>
      <c r="K16" s="90"/>
      <c r="L16" s="90"/>
      <c r="M16" s="90"/>
    </row>
    <row r="17" spans="1:13" x14ac:dyDescent="0.2">
      <c r="A17" s="446" t="s">
        <v>936</v>
      </c>
      <c r="B17" s="428"/>
      <c r="C17" s="428"/>
      <c r="D17" s="428"/>
      <c r="E17" s="90"/>
      <c r="F17" s="90"/>
      <c r="G17" s="90"/>
      <c r="H17" s="90"/>
      <c r="I17" s="90"/>
      <c r="J17" s="90"/>
      <c r="K17" s="90"/>
      <c r="L17" s="90"/>
      <c r="M17" s="90"/>
    </row>
    <row r="18" spans="1:13" x14ac:dyDescent="0.2">
      <c r="A18" s="126" t="s">
        <v>937</v>
      </c>
      <c r="B18" s="428"/>
      <c r="C18" s="428"/>
      <c r="D18" s="428"/>
      <c r="E18" s="90"/>
      <c r="F18" s="90"/>
      <c r="G18" s="90"/>
      <c r="H18" s="90"/>
      <c r="I18" s="90"/>
      <c r="J18" s="90"/>
      <c r="K18" s="90"/>
      <c r="L18" s="90"/>
      <c r="M18" s="90"/>
    </row>
    <row r="19" spans="1:13" x14ac:dyDescent="0.2">
      <c r="A19" s="90"/>
      <c r="B19" s="90"/>
      <c r="C19" s="90"/>
      <c r="D19" s="90"/>
      <c r="E19" s="90"/>
      <c r="F19" s="90"/>
      <c r="G19" s="90"/>
      <c r="H19" s="90"/>
      <c r="I19" s="90"/>
      <c r="J19" s="90"/>
      <c r="K19" s="90"/>
      <c r="L19" s="90"/>
      <c r="M19" s="90"/>
    </row>
    <row r="20" spans="1:13" x14ac:dyDescent="0.2">
      <c r="A20" s="90" t="s">
        <v>124</v>
      </c>
      <c r="B20" s="90"/>
      <c r="C20" s="90"/>
      <c r="D20" s="90"/>
      <c r="E20" s="90"/>
      <c r="F20" s="90"/>
      <c r="G20" s="90"/>
      <c r="H20" s="90"/>
      <c r="I20" s="90"/>
      <c r="J20" s="90"/>
    </row>
    <row r="21" spans="1:13" x14ac:dyDescent="0.2">
      <c r="A21" s="90" t="s">
        <v>202</v>
      </c>
      <c r="B21" s="90"/>
      <c r="C21" s="90"/>
      <c r="D21" s="90"/>
      <c r="E21" s="90"/>
      <c r="F21" s="90"/>
      <c r="G21" s="90"/>
      <c r="H21" s="90"/>
      <c r="I21" s="90"/>
      <c r="J21" s="90"/>
      <c r="K21" s="676"/>
      <c r="L21" s="676"/>
      <c r="M21" s="676"/>
    </row>
    <row r="22" spans="1:13" x14ac:dyDescent="0.2">
      <c r="A22" t="s">
        <v>125</v>
      </c>
      <c r="K22" s="90"/>
      <c r="L22" s="90"/>
      <c r="M22" s="90"/>
    </row>
    <row r="23" spans="1:13" x14ac:dyDescent="0.2">
      <c r="A23" s="676" t="s">
        <v>126</v>
      </c>
      <c r="B23" s="676"/>
      <c r="C23" s="676"/>
      <c r="D23" s="676"/>
      <c r="E23" s="676"/>
      <c r="F23" s="676"/>
      <c r="G23" s="676"/>
      <c r="H23" s="676"/>
      <c r="I23" s="676"/>
      <c r="J23" s="676"/>
      <c r="K23" s="90"/>
      <c r="L23" s="90"/>
      <c r="M23" s="90"/>
    </row>
    <row r="24" spans="1:13" x14ac:dyDescent="0.2">
      <c r="A24" s="685" t="s">
        <v>127</v>
      </c>
      <c r="B24" s="685"/>
      <c r="C24" s="685"/>
      <c r="D24" s="685"/>
      <c r="E24" s="90"/>
      <c r="F24" s="90"/>
      <c r="G24" s="90"/>
      <c r="H24" s="90"/>
      <c r="I24" s="90"/>
      <c r="J24" s="90"/>
      <c r="K24" s="90"/>
      <c r="L24" s="90"/>
      <c r="M24" s="90"/>
    </row>
    <row r="25" spans="1:13" ht="15.75" x14ac:dyDescent="0.2">
      <c r="A25" s="144" t="s">
        <v>171</v>
      </c>
      <c r="B25" s="144"/>
      <c r="C25" s="144"/>
      <c r="D25" s="144"/>
      <c r="E25" s="90"/>
      <c r="F25" s="90"/>
      <c r="G25" s="90"/>
      <c r="H25" s="90"/>
      <c r="I25" s="90"/>
      <c r="J25" s="90"/>
      <c r="K25" s="145"/>
      <c r="L25" s="90"/>
      <c r="M25" s="90"/>
    </row>
    <row r="26" spans="1:13" x14ac:dyDescent="0.2">
      <c r="A26" s="144"/>
      <c r="B26" s="144"/>
      <c r="C26" s="144"/>
      <c r="D26" s="144"/>
      <c r="E26" s="90"/>
      <c r="F26" s="90"/>
      <c r="G26" s="90"/>
      <c r="H26" s="90"/>
      <c r="I26" s="90"/>
      <c r="J26" s="90"/>
      <c r="K26" s="90"/>
      <c r="L26" s="90"/>
      <c r="M26" s="90"/>
    </row>
    <row r="27" spans="1:13" ht="15.75" customHeight="1" x14ac:dyDescent="0.25">
      <c r="A27" s="103" t="s">
        <v>12</v>
      </c>
      <c r="B27" s="103"/>
      <c r="C27" s="103"/>
      <c r="D27" s="103"/>
      <c r="E27" s="103"/>
      <c r="F27" s="103"/>
      <c r="G27" s="103"/>
      <c r="H27" s="103"/>
      <c r="I27" s="103"/>
      <c r="J27" s="145" t="s">
        <v>13</v>
      </c>
      <c r="K27" s="145"/>
      <c r="L27" s="90"/>
      <c r="M27" s="90"/>
    </row>
    <row r="28" spans="1:13" ht="15.75" x14ac:dyDescent="0.2">
      <c r="A28" s="560" t="s">
        <v>14</v>
      </c>
      <c r="B28" s="560"/>
      <c r="C28" s="560"/>
      <c r="D28" s="560"/>
      <c r="E28" s="560"/>
      <c r="F28" s="560"/>
      <c r="G28" s="560"/>
      <c r="H28" s="560"/>
      <c r="I28" s="560"/>
      <c r="J28" s="560"/>
      <c r="K28" s="36"/>
      <c r="L28" s="36"/>
      <c r="M28" s="90"/>
    </row>
    <row r="29" spans="1:13" ht="15.75" x14ac:dyDescent="0.2">
      <c r="A29" s="560" t="s">
        <v>15</v>
      </c>
      <c r="B29" s="560"/>
      <c r="C29" s="560"/>
      <c r="D29" s="560"/>
      <c r="E29" s="560"/>
      <c r="F29" s="560"/>
      <c r="G29" s="560"/>
      <c r="H29" s="560"/>
      <c r="I29" s="560"/>
      <c r="J29" s="560"/>
      <c r="K29" s="90"/>
      <c r="L29" s="90"/>
      <c r="M29" s="90"/>
    </row>
    <row r="30" spans="1:13" x14ac:dyDescent="0.2">
      <c r="A30" s="90"/>
      <c r="B30" s="90"/>
      <c r="C30" s="90"/>
      <c r="D30" s="90"/>
      <c r="E30" s="90"/>
      <c r="F30" s="90"/>
      <c r="G30" s="520" t="s">
        <v>86</v>
      </c>
      <c r="H30" s="520"/>
      <c r="I30" s="520"/>
      <c r="J30" s="520"/>
    </row>
    <row r="31" spans="1:13" x14ac:dyDescent="0.2">
      <c r="A31" s="680"/>
      <c r="B31" s="680"/>
      <c r="C31" s="680"/>
      <c r="D31" s="680"/>
      <c r="E31" s="680"/>
      <c r="F31" s="680"/>
      <c r="G31" s="680"/>
      <c r="H31" s="680"/>
      <c r="I31" s="680"/>
      <c r="J31" s="680"/>
    </row>
  </sheetData>
  <mergeCells count="17">
    <mergeCell ref="K21:M21"/>
    <mergeCell ref="A8:A9"/>
    <mergeCell ref="B8:B9"/>
    <mergeCell ref="C8:J8"/>
    <mergeCell ref="C3:I3"/>
    <mergeCell ref="D1:E1"/>
    <mergeCell ref="G1:J1"/>
    <mergeCell ref="A2:J2"/>
    <mergeCell ref="A4:J4"/>
    <mergeCell ref="A5:B5"/>
    <mergeCell ref="G30:J30"/>
    <mergeCell ref="A31:J31"/>
    <mergeCell ref="A28:J28"/>
    <mergeCell ref="A23:D23"/>
    <mergeCell ref="E23:J23"/>
    <mergeCell ref="A24:D24"/>
    <mergeCell ref="A29:J29"/>
  </mergeCells>
  <phoneticPr fontId="0" type="noConversion"/>
  <printOptions horizontalCentered="1"/>
  <pageMargins left="0.70866141732283472" right="0.70866141732283472" top="0.23622047244094491" bottom="0" header="0.31496062992125984" footer="0.31496062992125984"/>
  <pageSetup paperSize="9" scale="97" orientation="landscape" r:id="rId1"/>
  <drawing r:id="rId2"/>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Z25"/>
  <sheetViews>
    <sheetView view="pageBreakPreview" zoomScale="76" zoomScaleNormal="80" zoomScaleSheetLayoutView="76" workbookViewId="0">
      <selection activeCell="A7" sqref="A7:B7"/>
    </sheetView>
  </sheetViews>
  <sheetFormatPr defaultRowHeight="12.75" x14ac:dyDescent="0.2"/>
  <cols>
    <col min="1" max="1" width="6.140625" customWidth="1"/>
    <col min="2" max="11" width="17" customWidth="1"/>
    <col min="12" max="12" width="18.85546875" customWidth="1"/>
    <col min="13" max="13" width="18.7109375" customWidth="1"/>
    <col min="14" max="14" width="12.28515625" customWidth="1"/>
    <col min="15" max="15" width="12.7109375" customWidth="1"/>
    <col min="16" max="16" width="16.140625" customWidth="1"/>
  </cols>
  <sheetData>
    <row r="1" spans="1:26" ht="15" x14ac:dyDescent="0.2">
      <c r="A1" s="90"/>
      <c r="B1" s="90"/>
      <c r="C1" s="90"/>
      <c r="D1" s="90"/>
      <c r="E1" s="90"/>
      <c r="F1" s="90"/>
      <c r="G1" s="90"/>
      <c r="H1" s="90"/>
      <c r="I1" s="90"/>
      <c r="J1" s="90"/>
      <c r="K1" s="90"/>
      <c r="L1" s="605" t="s">
        <v>546</v>
      </c>
      <c r="M1" s="605"/>
      <c r="N1" s="105"/>
      <c r="O1" s="90"/>
      <c r="P1" s="90"/>
    </row>
    <row r="2" spans="1:26" ht="15.75" x14ac:dyDescent="0.25">
      <c r="A2" s="675" t="s">
        <v>0</v>
      </c>
      <c r="B2" s="675"/>
      <c r="C2" s="675"/>
      <c r="D2" s="675"/>
      <c r="E2" s="675"/>
      <c r="F2" s="675"/>
      <c r="G2" s="675"/>
      <c r="H2" s="675"/>
      <c r="I2" s="675"/>
      <c r="J2" s="675"/>
      <c r="K2" s="675"/>
      <c r="L2" s="675"/>
      <c r="M2" s="675"/>
      <c r="N2" s="90"/>
      <c r="O2" s="90"/>
      <c r="P2" s="90"/>
    </row>
    <row r="3" spans="1:26" ht="20.25" x14ac:dyDescent="0.3">
      <c r="A3" s="544" t="s">
        <v>702</v>
      </c>
      <c r="B3" s="544"/>
      <c r="C3" s="544"/>
      <c r="D3" s="544"/>
      <c r="E3" s="544"/>
      <c r="F3" s="544"/>
      <c r="G3" s="544"/>
      <c r="H3" s="544"/>
      <c r="I3" s="544"/>
      <c r="J3" s="544"/>
      <c r="K3" s="544"/>
      <c r="L3" s="544"/>
      <c r="M3" s="544"/>
      <c r="N3" s="90"/>
      <c r="O3" s="90"/>
      <c r="P3" s="90"/>
    </row>
    <row r="4" spans="1:26" x14ac:dyDescent="0.2">
      <c r="A4" s="90"/>
      <c r="B4" s="90"/>
      <c r="C4" s="90"/>
      <c r="D4" s="90"/>
      <c r="E4" s="90"/>
      <c r="F4" s="90"/>
      <c r="G4" s="90"/>
      <c r="H4" s="90"/>
      <c r="I4" s="90"/>
      <c r="J4" s="90"/>
      <c r="K4" s="90"/>
      <c r="L4" s="90"/>
      <c r="M4" s="90"/>
      <c r="N4" s="90"/>
      <c r="O4" s="90"/>
      <c r="P4" s="90"/>
    </row>
    <row r="5" spans="1:26" ht="15.75" x14ac:dyDescent="0.25">
      <c r="A5" s="545" t="s">
        <v>545</v>
      </c>
      <c r="B5" s="545"/>
      <c r="C5" s="545"/>
      <c r="D5" s="545"/>
      <c r="E5" s="545"/>
      <c r="F5" s="545"/>
      <c r="G5" s="545"/>
      <c r="H5" s="545"/>
      <c r="I5" s="545"/>
      <c r="J5" s="545"/>
      <c r="K5" s="545"/>
      <c r="L5" s="545"/>
      <c r="M5" s="545"/>
      <c r="N5" s="90"/>
      <c r="O5" s="90"/>
      <c r="P5" s="90"/>
    </row>
    <row r="6" spans="1:26" x14ac:dyDescent="0.2">
      <c r="A6" s="90"/>
      <c r="B6" s="90"/>
      <c r="C6" s="90"/>
      <c r="D6" s="90"/>
      <c r="E6" s="90"/>
      <c r="F6" s="90"/>
      <c r="G6" s="90"/>
      <c r="H6" s="90"/>
      <c r="I6" s="90"/>
      <c r="J6" s="90"/>
      <c r="K6" s="90"/>
      <c r="L6" s="90"/>
      <c r="M6" s="90"/>
      <c r="N6" s="90"/>
      <c r="O6" s="90"/>
      <c r="P6" s="90"/>
    </row>
    <row r="7" spans="1:26" x14ac:dyDescent="0.2">
      <c r="A7" s="461" t="s">
        <v>900</v>
      </c>
      <c r="B7" s="461"/>
      <c r="C7" s="32"/>
      <c r="D7" s="32"/>
      <c r="E7" s="32"/>
      <c r="F7" s="90"/>
      <c r="G7" s="90"/>
      <c r="H7" s="90"/>
      <c r="I7" s="90"/>
      <c r="J7" s="90"/>
      <c r="K7" s="90"/>
      <c r="L7" s="90"/>
      <c r="M7" s="90"/>
      <c r="N7" s="90"/>
      <c r="O7" s="90"/>
      <c r="P7" s="90"/>
    </row>
    <row r="8" spans="1:26" ht="18" x14ac:dyDescent="0.25">
      <c r="A8" s="93"/>
      <c r="B8" s="93"/>
      <c r="C8" s="93"/>
      <c r="D8" s="93"/>
      <c r="E8" s="93"/>
      <c r="F8" s="90"/>
      <c r="G8" s="90"/>
      <c r="H8" s="90"/>
      <c r="I8" s="90"/>
      <c r="J8" s="90"/>
      <c r="K8" s="90"/>
      <c r="L8" s="90"/>
      <c r="M8" s="90"/>
      <c r="N8" s="90"/>
      <c r="O8" s="90"/>
      <c r="P8" s="90"/>
    </row>
    <row r="9" spans="1:26" ht="19.899999999999999" customHeight="1" x14ac:dyDescent="0.2">
      <c r="A9" s="673" t="s">
        <v>2</v>
      </c>
      <c r="B9" s="673" t="s">
        <v>3</v>
      </c>
      <c r="C9" s="692" t="s">
        <v>122</v>
      </c>
      <c r="D9" s="692"/>
      <c r="E9" s="693"/>
      <c r="F9" s="694" t="s">
        <v>123</v>
      </c>
      <c r="G9" s="692"/>
      <c r="H9" s="692"/>
      <c r="I9" s="693"/>
      <c r="J9" s="694" t="s">
        <v>200</v>
      </c>
      <c r="K9" s="692"/>
      <c r="L9" s="692"/>
      <c r="M9" s="693"/>
      <c r="Y9" s="9"/>
      <c r="Z9" s="12"/>
    </row>
    <row r="10" spans="1:26" ht="45.75" customHeight="1" x14ac:dyDescent="0.2">
      <c r="A10" s="673"/>
      <c r="B10" s="673"/>
      <c r="C10" s="147" t="s">
        <v>390</v>
      </c>
      <c r="D10" s="4" t="s">
        <v>387</v>
      </c>
      <c r="E10" s="147" t="s">
        <v>203</v>
      </c>
      <c r="F10" s="4" t="s">
        <v>385</v>
      </c>
      <c r="G10" s="147" t="s">
        <v>386</v>
      </c>
      <c r="H10" s="4" t="s">
        <v>387</v>
      </c>
      <c r="I10" s="147" t="s">
        <v>203</v>
      </c>
      <c r="J10" s="4" t="s">
        <v>389</v>
      </c>
      <c r="K10" s="147" t="s">
        <v>386</v>
      </c>
      <c r="L10" s="4" t="s">
        <v>387</v>
      </c>
      <c r="M10" s="5" t="s">
        <v>203</v>
      </c>
    </row>
    <row r="11" spans="1:26" s="14" customFormat="1" x14ac:dyDescent="0.2">
      <c r="A11" s="342">
        <v>1</v>
      </c>
      <c r="B11" s="342">
        <v>2</v>
      </c>
      <c r="C11" s="342">
        <v>3</v>
      </c>
      <c r="D11" s="342">
        <v>4</v>
      </c>
      <c r="E11" s="342">
        <v>5</v>
      </c>
      <c r="F11" s="342">
        <v>6</v>
      </c>
      <c r="G11" s="342">
        <v>7</v>
      </c>
      <c r="H11" s="342">
        <v>8</v>
      </c>
      <c r="I11" s="342">
        <v>9</v>
      </c>
      <c r="J11" s="342">
        <v>10</v>
      </c>
      <c r="K11" s="342">
        <v>11</v>
      </c>
      <c r="L11" s="342">
        <v>12</v>
      </c>
      <c r="M11" s="342">
        <v>13</v>
      </c>
    </row>
    <row r="12" spans="1:26" x14ac:dyDescent="0.2">
      <c r="A12" s="97">
        <v>1</v>
      </c>
      <c r="B12" s="389" t="s">
        <v>901</v>
      </c>
      <c r="C12" s="97">
        <v>38</v>
      </c>
      <c r="D12" s="97">
        <v>116</v>
      </c>
      <c r="E12" s="97">
        <v>16821</v>
      </c>
      <c r="F12" s="97" t="s">
        <v>906</v>
      </c>
      <c r="G12" s="97" t="s">
        <v>906</v>
      </c>
      <c r="H12" s="97" t="s">
        <v>906</v>
      </c>
      <c r="I12" s="97" t="s">
        <v>906</v>
      </c>
      <c r="J12" s="97" t="s">
        <v>906</v>
      </c>
      <c r="K12" s="97" t="s">
        <v>906</v>
      </c>
      <c r="L12" s="97" t="s">
        <v>906</v>
      </c>
      <c r="M12" s="97" t="s">
        <v>906</v>
      </c>
    </row>
    <row r="13" spans="1:26" x14ac:dyDescent="0.2">
      <c r="A13" s="97">
        <v>2</v>
      </c>
      <c r="B13" s="389" t="s">
        <v>902</v>
      </c>
      <c r="C13" s="97">
        <v>109</v>
      </c>
      <c r="D13" s="97">
        <v>161</v>
      </c>
      <c r="E13" s="97">
        <v>11398</v>
      </c>
      <c r="F13" s="97" t="s">
        <v>906</v>
      </c>
      <c r="G13" s="97" t="s">
        <v>906</v>
      </c>
      <c r="H13" s="97" t="s">
        <v>906</v>
      </c>
      <c r="I13" s="97" t="s">
        <v>906</v>
      </c>
      <c r="J13" s="97" t="s">
        <v>906</v>
      </c>
      <c r="K13" s="97" t="s">
        <v>906</v>
      </c>
      <c r="L13" s="97" t="s">
        <v>906</v>
      </c>
      <c r="M13" s="97" t="s">
        <v>906</v>
      </c>
    </row>
    <row r="14" spans="1:26" x14ac:dyDescent="0.2">
      <c r="A14" s="97">
        <v>3</v>
      </c>
      <c r="B14" s="389" t="s">
        <v>903</v>
      </c>
      <c r="C14" s="97">
        <v>37</v>
      </c>
      <c r="D14" s="97">
        <v>55</v>
      </c>
      <c r="E14" s="97">
        <v>4118</v>
      </c>
      <c r="F14" s="97" t="s">
        <v>906</v>
      </c>
      <c r="G14" s="97" t="s">
        <v>906</v>
      </c>
      <c r="H14" s="97" t="s">
        <v>906</v>
      </c>
      <c r="I14" s="97" t="s">
        <v>906</v>
      </c>
      <c r="J14" s="97" t="s">
        <v>906</v>
      </c>
      <c r="K14" s="97" t="s">
        <v>906</v>
      </c>
      <c r="L14" s="97" t="s">
        <v>906</v>
      </c>
      <c r="M14" s="97" t="s">
        <v>906</v>
      </c>
    </row>
    <row r="15" spans="1:26" x14ac:dyDescent="0.2">
      <c r="A15" s="94" t="s">
        <v>19</v>
      </c>
      <c r="B15" s="94"/>
      <c r="C15" s="94">
        <f>SUM(C12:C14)</f>
        <v>184</v>
      </c>
      <c r="D15" s="94">
        <f>SUM(D12:D14)</f>
        <v>332</v>
      </c>
      <c r="E15" s="94">
        <f>SUM(E12:E14)</f>
        <v>32337</v>
      </c>
      <c r="F15" s="94" t="s">
        <v>906</v>
      </c>
      <c r="G15" s="94" t="s">
        <v>906</v>
      </c>
      <c r="H15" s="94" t="s">
        <v>906</v>
      </c>
      <c r="I15" s="94" t="s">
        <v>906</v>
      </c>
      <c r="J15" s="94" t="s">
        <v>906</v>
      </c>
      <c r="K15" s="94" t="s">
        <v>906</v>
      </c>
      <c r="L15" s="94" t="s">
        <v>906</v>
      </c>
      <c r="M15" s="94" t="s">
        <v>906</v>
      </c>
    </row>
    <row r="16" spans="1:26" x14ac:dyDescent="0.2">
      <c r="A16" s="100"/>
      <c r="B16" s="100"/>
      <c r="C16" s="100"/>
      <c r="D16" s="100"/>
      <c r="E16" s="100"/>
      <c r="F16" s="90"/>
      <c r="G16" s="90"/>
      <c r="H16" s="90"/>
      <c r="I16" s="90"/>
      <c r="J16" s="90"/>
      <c r="K16" s="90"/>
      <c r="L16" s="90"/>
      <c r="M16" s="90"/>
      <c r="N16" s="90"/>
      <c r="O16" s="90"/>
      <c r="P16" s="90"/>
    </row>
    <row r="17" spans="1:16" x14ac:dyDescent="0.2">
      <c r="A17" s="90"/>
      <c r="B17" s="90"/>
      <c r="C17" s="90"/>
      <c r="D17" s="90"/>
      <c r="E17" s="90"/>
      <c r="F17" s="90"/>
      <c r="G17" s="90"/>
      <c r="H17" s="90"/>
      <c r="I17" s="90"/>
      <c r="J17" s="90"/>
      <c r="K17" s="90"/>
      <c r="L17" s="90"/>
      <c r="M17" s="90"/>
      <c r="N17" s="90"/>
      <c r="O17" s="90"/>
      <c r="P17" s="90"/>
    </row>
    <row r="18" spans="1:16" x14ac:dyDescent="0.2">
      <c r="A18" s="90"/>
      <c r="B18" s="90"/>
      <c r="C18" s="90"/>
      <c r="D18" s="90"/>
      <c r="E18" s="90"/>
      <c r="F18" s="90"/>
      <c r="G18" s="90"/>
      <c r="H18" s="90"/>
      <c r="I18" s="90"/>
      <c r="J18" s="90"/>
      <c r="K18" s="90"/>
      <c r="L18" s="90"/>
      <c r="M18" s="90"/>
      <c r="N18" s="90"/>
      <c r="O18" s="90"/>
      <c r="P18" s="90"/>
    </row>
    <row r="20" spans="1:16" x14ac:dyDescent="0.2">
      <c r="A20" s="676"/>
      <c r="B20" s="676"/>
      <c r="C20" s="676"/>
      <c r="D20" s="676"/>
      <c r="E20" s="676"/>
      <c r="F20" s="676"/>
      <c r="G20" s="676"/>
      <c r="H20" s="676"/>
      <c r="I20" s="676"/>
      <c r="J20" s="676"/>
      <c r="K20" s="676"/>
      <c r="L20" s="676"/>
      <c r="M20" s="108"/>
      <c r="N20" s="676"/>
      <c r="O20" s="676"/>
      <c r="P20" s="676"/>
    </row>
    <row r="21" spans="1:16" x14ac:dyDescent="0.2">
      <c r="A21" s="90"/>
      <c r="B21" s="90"/>
      <c r="C21" s="90"/>
      <c r="D21" s="90"/>
      <c r="E21" s="90"/>
      <c r="F21" s="90"/>
      <c r="G21" s="90"/>
      <c r="H21" s="90"/>
      <c r="I21" s="90"/>
      <c r="J21" s="90"/>
      <c r="K21" s="90"/>
      <c r="L21" s="90"/>
      <c r="M21" s="90"/>
      <c r="N21" s="90"/>
      <c r="O21" s="90"/>
      <c r="P21" s="90"/>
    </row>
    <row r="22" spans="1:16" ht="15.75" x14ac:dyDescent="0.25">
      <c r="A22" s="103" t="s">
        <v>12</v>
      </c>
      <c r="B22" s="103"/>
      <c r="C22" s="103"/>
      <c r="D22" s="103"/>
      <c r="E22" s="103"/>
      <c r="F22" s="103"/>
      <c r="G22" s="103"/>
      <c r="H22" s="103"/>
      <c r="I22" s="103"/>
      <c r="J22" s="103"/>
      <c r="K22" s="677" t="s">
        <v>13</v>
      </c>
      <c r="L22" s="677"/>
      <c r="M22" s="677"/>
      <c r="N22" s="145"/>
      <c r="O22" s="90"/>
      <c r="P22" s="90"/>
    </row>
    <row r="23" spans="1:16" ht="15.75" x14ac:dyDescent="0.2">
      <c r="A23" s="560" t="s">
        <v>14</v>
      </c>
      <c r="B23" s="560"/>
      <c r="C23" s="560"/>
      <c r="D23" s="560"/>
      <c r="E23" s="560"/>
      <c r="F23" s="560"/>
      <c r="G23" s="560"/>
      <c r="H23" s="560"/>
      <c r="I23" s="560"/>
      <c r="J23" s="560"/>
      <c r="K23" s="560"/>
      <c r="L23" s="560"/>
      <c r="M23" s="560"/>
      <c r="N23" s="90"/>
      <c r="O23" s="90"/>
      <c r="P23" s="90"/>
    </row>
    <row r="24" spans="1:16" ht="15.6" customHeight="1" x14ac:dyDescent="0.2">
      <c r="A24" s="560" t="s">
        <v>15</v>
      </c>
      <c r="B24" s="560"/>
      <c r="C24" s="560"/>
      <c r="D24" s="560"/>
      <c r="E24" s="560"/>
      <c r="F24" s="560"/>
      <c r="G24" s="560"/>
      <c r="H24" s="560"/>
      <c r="I24" s="560"/>
      <c r="J24" s="560"/>
      <c r="K24" s="560"/>
      <c r="L24" s="560"/>
      <c r="M24" s="560"/>
      <c r="N24" s="145"/>
      <c r="O24" s="90"/>
      <c r="P24" s="90"/>
    </row>
    <row r="25" spans="1:16" x14ac:dyDescent="0.2">
      <c r="A25" s="90"/>
      <c r="B25" s="90"/>
      <c r="C25" s="90"/>
      <c r="D25" s="90"/>
      <c r="E25" s="90"/>
      <c r="F25" s="90"/>
      <c r="G25" s="90"/>
      <c r="L25" s="36" t="s">
        <v>86</v>
      </c>
      <c r="M25" s="36"/>
      <c r="N25" s="36"/>
      <c r="O25" s="36"/>
      <c r="P25" s="36"/>
    </row>
  </sheetData>
  <mergeCells count="15">
    <mergeCell ref="K22:M22"/>
    <mergeCell ref="A23:M23"/>
    <mergeCell ref="A9:A10"/>
    <mergeCell ref="B9:B10"/>
    <mergeCell ref="A24:M24"/>
    <mergeCell ref="F9:I9"/>
    <mergeCell ref="J9:M9"/>
    <mergeCell ref="A20:L20"/>
    <mergeCell ref="N20:P20"/>
    <mergeCell ref="C9:E9"/>
    <mergeCell ref="L1:M1"/>
    <mergeCell ref="A2:M2"/>
    <mergeCell ref="A3:M3"/>
    <mergeCell ref="A5:M5"/>
    <mergeCell ref="A7:B7"/>
  </mergeCells>
  <printOptions horizontalCentered="1"/>
  <pageMargins left="0.70866141732283472" right="0.70866141732283472" top="0.23622047244094491" bottom="0" header="0.31496062992125984" footer="0.31496062992125984"/>
  <pageSetup paperSize="9" scale="62" orientation="landscape"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L32"/>
  <sheetViews>
    <sheetView view="pageBreakPreview" topLeftCell="A19" zoomScale="84" zoomScaleSheetLayoutView="84" workbookViewId="0">
      <selection activeCell="A5" sqref="A5"/>
    </sheetView>
  </sheetViews>
  <sheetFormatPr defaultRowHeight="12.75" x14ac:dyDescent="0.2"/>
  <cols>
    <col min="1" max="1" width="5.85546875" customWidth="1"/>
    <col min="6" max="6" width="13.42578125" customWidth="1"/>
    <col min="7" max="7" width="14.85546875" customWidth="1"/>
    <col min="8" max="8" width="12.42578125" customWidth="1"/>
    <col min="9" max="9" width="15.28515625" customWidth="1"/>
    <col min="10" max="10" width="14.28515625" customWidth="1"/>
    <col min="11" max="11" width="13.85546875" customWidth="1"/>
    <col min="12" max="12" width="9.140625" hidden="1" customWidth="1"/>
  </cols>
  <sheetData>
    <row r="1" spans="1:12" ht="18" x14ac:dyDescent="0.35">
      <c r="A1" s="563" t="s">
        <v>0</v>
      </c>
      <c r="B1" s="563"/>
      <c r="C1" s="563"/>
      <c r="D1" s="563"/>
      <c r="E1" s="563"/>
      <c r="F1" s="563"/>
      <c r="G1" s="563"/>
      <c r="H1" s="563"/>
      <c r="I1" s="563"/>
      <c r="J1" s="695" t="s">
        <v>525</v>
      </c>
      <c r="K1" s="695"/>
    </row>
    <row r="2" spans="1:12" ht="21" x14ac:dyDescent="0.35">
      <c r="A2" s="564" t="s">
        <v>702</v>
      </c>
      <c r="B2" s="564"/>
      <c r="C2" s="564"/>
      <c r="D2" s="564"/>
      <c r="E2" s="564"/>
      <c r="F2" s="564"/>
      <c r="G2" s="564"/>
      <c r="H2" s="564"/>
      <c r="I2" s="564"/>
      <c r="J2" s="564"/>
      <c r="K2" s="564"/>
    </row>
    <row r="3" spans="1:12" ht="15" x14ac:dyDescent="0.3">
      <c r="A3" s="212"/>
      <c r="B3" s="212"/>
      <c r="C3" s="212"/>
      <c r="D3" s="212"/>
      <c r="E3" s="212"/>
      <c r="F3" s="212"/>
      <c r="G3" s="212"/>
      <c r="H3" s="212"/>
      <c r="I3" s="212"/>
      <c r="J3" s="212"/>
      <c r="K3" s="212"/>
    </row>
    <row r="4" spans="1:12" ht="27" customHeight="1" x14ac:dyDescent="0.3">
      <c r="A4" s="696" t="s">
        <v>835</v>
      </c>
      <c r="B4" s="696"/>
      <c r="C4" s="696"/>
      <c r="D4" s="696"/>
      <c r="E4" s="696"/>
      <c r="F4" s="696"/>
      <c r="G4" s="696"/>
      <c r="H4" s="696"/>
      <c r="I4" s="696"/>
      <c r="J4" s="696"/>
      <c r="K4" s="696"/>
    </row>
    <row r="5" spans="1:12" ht="15" x14ac:dyDescent="0.3">
      <c r="A5" s="375" t="s">
        <v>900</v>
      </c>
      <c r="B5" s="375"/>
      <c r="C5" s="213"/>
      <c r="D5" s="213"/>
      <c r="E5" s="213"/>
      <c r="F5" s="213"/>
      <c r="G5" s="213"/>
      <c r="H5" s="213"/>
      <c r="I5" s="212"/>
      <c r="J5" s="697" t="s">
        <v>781</v>
      </c>
      <c r="K5" s="697"/>
      <c r="L5" s="697"/>
    </row>
    <row r="6" spans="1:12" ht="27.75" customHeight="1" x14ac:dyDescent="0.2">
      <c r="A6" s="629" t="s">
        <v>2</v>
      </c>
      <c r="B6" s="629" t="s">
        <v>3</v>
      </c>
      <c r="C6" s="629" t="s">
        <v>300</v>
      </c>
      <c r="D6" s="629" t="s">
        <v>301</v>
      </c>
      <c r="E6" s="629"/>
      <c r="F6" s="629"/>
      <c r="G6" s="629"/>
      <c r="H6" s="629"/>
      <c r="I6" s="630" t="s">
        <v>302</v>
      </c>
      <c r="J6" s="631"/>
      <c r="K6" s="632"/>
    </row>
    <row r="7" spans="1:12" ht="90" customHeight="1" x14ac:dyDescent="0.2">
      <c r="A7" s="629"/>
      <c r="B7" s="629"/>
      <c r="C7" s="629"/>
      <c r="D7" s="243" t="s">
        <v>303</v>
      </c>
      <c r="E7" s="243" t="s">
        <v>203</v>
      </c>
      <c r="F7" s="243" t="s">
        <v>451</v>
      </c>
      <c r="G7" s="243" t="s">
        <v>304</v>
      </c>
      <c r="H7" s="243" t="s">
        <v>425</v>
      </c>
      <c r="I7" s="243" t="s">
        <v>305</v>
      </c>
      <c r="J7" s="243" t="s">
        <v>306</v>
      </c>
      <c r="K7" s="243" t="s">
        <v>307</v>
      </c>
    </row>
    <row r="8" spans="1:12" ht="15" x14ac:dyDescent="0.2">
      <c r="A8" s="216" t="s">
        <v>264</v>
      </c>
      <c r="B8" s="216" t="s">
        <v>265</v>
      </c>
      <c r="C8" s="216" t="s">
        <v>266</v>
      </c>
      <c r="D8" s="216" t="s">
        <v>267</v>
      </c>
      <c r="E8" s="216" t="s">
        <v>268</v>
      </c>
      <c r="F8" s="216" t="s">
        <v>269</v>
      </c>
      <c r="G8" s="216" t="s">
        <v>270</v>
      </c>
      <c r="H8" s="216" t="s">
        <v>271</v>
      </c>
      <c r="I8" s="216" t="s">
        <v>289</v>
      </c>
      <c r="J8" s="216" t="s">
        <v>290</v>
      </c>
      <c r="K8" s="216" t="s">
        <v>291</v>
      </c>
    </row>
    <row r="9" spans="1:12" x14ac:dyDescent="0.2">
      <c r="A9" s="8">
        <v>1</v>
      </c>
      <c r="B9" s="9"/>
      <c r="C9" s="9"/>
      <c r="D9" s="9"/>
      <c r="E9" s="9"/>
      <c r="F9" s="9"/>
      <c r="G9" s="9"/>
      <c r="H9" s="9"/>
      <c r="I9" s="9"/>
      <c r="J9" s="9"/>
      <c r="K9" s="9"/>
    </row>
    <row r="10" spans="1:12" x14ac:dyDescent="0.2">
      <c r="A10" s="8">
        <v>2</v>
      </c>
      <c r="B10" s="9"/>
      <c r="C10" s="9"/>
      <c r="D10" s="9"/>
      <c r="E10" s="9"/>
      <c r="F10" s="9"/>
      <c r="G10" s="9"/>
      <c r="H10" s="9"/>
      <c r="I10" s="9"/>
      <c r="J10" s="9"/>
      <c r="K10" s="9"/>
    </row>
    <row r="11" spans="1:12" x14ac:dyDescent="0.2">
      <c r="A11" s="8">
        <v>3</v>
      </c>
      <c r="B11" s="9"/>
      <c r="C11" s="9"/>
      <c r="D11" s="9"/>
      <c r="E11" s="9"/>
      <c r="F11" s="9"/>
      <c r="G11" s="9"/>
      <c r="H11" s="9"/>
      <c r="I11" s="9"/>
      <c r="J11" s="9"/>
      <c r="K11" s="9"/>
    </row>
    <row r="12" spans="1:12" x14ac:dyDescent="0.2">
      <c r="A12" s="8">
        <v>4</v>
      </c>
      <c r="B12" s="9"/>
      <c r="C12" s="9"/>
      <c r="D12" s="9"/>
      <c r="E12" s="9"/>
      <c r="F12" s="9"/>
      <c r="G12" s="9"/>
      <c r="H12" s="9"/>
      <c r="I12" s="9"/>
      <c r="J12" s="9"/>
      <c r="K12" s="9"/>
    </row>
    <row r="13" spans="1:12" x14ac:dyDescent="0.2">
      <c r="A13" s="8">
        <v>5</v>
      </c>
      <c r="B13" s="9"/>
      <c r="C13" s="9"/>
      <c r="D13" s="9"/>
      <c r="E13" s="9"/>
      <c r="F13" s="9"/>
      <c r="G13" s="9"/>
      <c r="H13" s="9"/>
      <c r="I13" s="9"/>
      <c r="J13" s="9"/>
      <c r="K13" s="9"/>
    </row>
    <row r="14" spans="1:12" x14ac:dyDescent="0.2">
      <c r="A14" s="8">
        <v>6</v>
      </c>
      <c r="B14" s="9"/>
      <c r="C14" s="9"/>
      <c r="D14" s="9"/>
      <c r="E14" s="9"/>
      <c r="F14" s="9"/>
      <c r="G14" s="9"/>
      <c r="H14" s="9"/>
      <c r="I14" s="9"/>
      <c r="J14" s="9"/>
      <c r="K14" s="9"/>
    </row>
    <row r="15" spans="1:12" x14ac:dyDescent="0.2">
      <c r="A15" s="8">
        <v>7</v>
      </c>
      <c r="B15" s="9"/>
      <c r="C15" s="9"/>
      <c r="D15" s="9"/>
      <c r="E15" s="9"/>
      <c r="F15" s="9"/>
      <c r="G15" s="9"/>
      <c r="H15" s="9"/>
      <c r="I15" s="9"/>
      <c r="J15" s="9"/>
      <c r="K15" s="9"/>
    </row>
    <row r="16" spans="1:12" x14ac:dyDescent="0.2">
      <c r="A16" s="8">
        <v>8</v>
      </c>
      <c r="B16" s="9"/>
      <c r="C16" s="9"/>
      <c r="D16" s="9"/>
      <c r="E16" s="9"/>
      <c r="F16" s="9"/>
      <c r="G16" s="9"/>
      <c r="H16" s="9"/>
      <c r="I16" s="9"/>
      <c r="J16" s="9"/>
      <c r="K16" s="9"/>
    </row>
    <row r="17" spans="1:12" x14ac:dyDescent="0.2">
      <c r="A17" s="8">
        <v>9</v>
      </c>
      <c r="B17" s="9"/>
      <c r="C17" s="9"/>
      <c r="D17" s="9"/>
      <c r="E17" s="9"/>
      <c r="F17" s="9"/>
      <c r="G17" s="9"/>
      <c r="H17" s="9"/>
      <c r="I17" s="9"/>
      <c r="J17" s="9"/>
      <c r="K17" s="9"/>
    </row>
    <row r="18" spans="1:12" x14ac:dyDescent="0.2">
      <c r="A18" s="8">
        <v>10</v>
      </c>
      <c r="B18" s="9"/>
      <c r="C18" s="9"/>
      <c r="D18" s="9"/>
      <c r="E18" s="9"/>
      <c r="F18" s="9"/>
      <c r="G18" s="9"/>
      <c r="H18" s="9"/>
      <c r="I18" s="9"/>
      <c r="J18" s="9"/>
      <c r="K18" s="9"/>
    </row>
    <row r="19" spans="1:12" x14ac:dyDescent="0.2">
      <c r="A19" s="8">
        <v>11</v>
      </c>
      <c r="B19" s="9"/>
      <c r="C19" s="9"/>
      <c r="D19" s="9"/>
      <c r="E19" s="9"/>
      <c r="F19" s="9"/>
      <c r="G19" s="9"/>
      <c r="H19" s="9"/>
      <c r="I19" s="9"/>
      <c r="J19" s="9"/>
      <c r="K19" s="9"/>
    </row>
    <row r="20" spans="1:12" x14ac:dyDescent="0.2">
      <c r="A20" s="8">
        <v>12</v>
      </c>
      <c r="B20" s="9"/>
      <c r="C20" s="9"/>
      <c r="D20" s="9"/>
      <c r="E20" s="9"/>
      <c r="F20" s="9"/>
      <c r="G20" s="9"/>
      <c r="H20" s="9"/>
      <c r="I20" s="9"/>
      <c r="J20" s="9"/>
      <c r="K20" s="9"/>
    </row>
    <row r="21" spans="1:12" x14ac:dyDescent="0.2">
      <c r="A21" s="8">
        <v>13</v>
      </c>
      <c r="B21" s="9"/>
      <c r="C21" s="9"/>
      <c r="D21" s="9"/>
      <c r="E21" s="9"/>
      <c r="F21" s="9"/>
      <c r="G21" s="9"/>
      <c r="H21" s="9"/>
      <c r="I21" s="9"/>
      <c r="J21" s="9"/>
      <c r="K21" s="9"/>
    </row>
    <row r="22" spans="1:12" x14ac:dyDescent="0.2">
      <c r="A22" s="8">
        <v>14</v>
      </c>
      <c r="B22" s="9"/>
      <c r="C22" s="9"/>
      <c r="D22" s="9"/>
      <c r="E22" s="9"/>
      <c r="F22" s="9"/>
      <c r="G22" s="9"/>
      <c r="H22" s="9"/>
      <c r="I22" s="9"/>
      <c r="J22" s="9"/>
      <c r="K22" s="9"/>
    </row>
    <row r="23" spans="1:12" x14ac:dyDescent="0.2">
      <c r="A23" s="356" t="s">
        <v>7</v>
      </c>
      <c r="B23" s="9"/>
      <c r="C23" s="9"/>
      <c r="D23" s="9"/>
      <c r="E23" s="9"/>
      <c r="F23" s="9"/>
      <c r="G23" s="9"/>
      <c r="H23" s="9"/>
      <c r="I23" s="9"/>
      <c r="J23" s="9"/>
      <c r="K23" s="9"/>
    </row>
    <row r="24" spans="1:12" x14ac:dyDescent="0.2">
      <c r="A24" s="356" t="s">
        <v>7</v>
      </c>
      <c r="B24" s="9"/>
      <c r="C24" s="9"/>
      <c r="D24" s="9"/>
      <c r="E24" s="9"/>
      <c r="F24" s="9"/>
      <c r="G24" s="9"/>
      <c r="H24" s="9"/>
      <c r="I24" s="9"/>
      <c r="J24" s="9"/>
      <c r="K24" s="9"/>
    </row>
    <row r="25" spans="1:12" x14ac:dyDescent="0.2">
      <c r="A25" s="30" t="s">
        <v>19</v>
      </c>
      <c r="B25" s="9"/>
      <c r="C25" s="9"/>
      <c r="D25" s="9"/>
      <c r="E25" s="9"/>
      <c r="F25" s="9"/>
      <c r="G25" s="9"/>
      <c r="H25" s="9"/>
      <c r="I25" s="9"/>
      <c r="J25" s="9"/>
      <c r="K25" s="9"/>
    </row>
    <row r="27" spans="1:12" x14ac:dyDescent="0.2">
      <c r="A27" s="14" t="s">
        <v>452</v>
      </c>
    </row>
    <row r="29" spans="1:12" x14ac:dyDescent="0.2">
      <c r="A29" s="218"/>
      <c r="B29" s="218"/>
      <c r="C29" s="218"/>
      <c r="D29" s="218"/>
      <c r="I29" s="561" t="s">
        <v>13</v>
      </c>
      <c r="J29" s="561"/>
      <c r="K29" s="561"/>
    </row>
    <row r="30" spans="1:12" ht="15" customHeight="1" x14ac:dyDescent="0.2">
      <c r="A30" s="218"/>
      <c r="B30" s="218"/>
      <c r="C30" s="218"/>
      <c r="D30" s="218"/>
      <c r="I30" s="561" t="s">
        <v>14</v>
      </c>
      <c r="J30" s="561"/>
      <c r="K30" s="561"/>
      <c r="L30" s="232"/>
    </row>
    <row r="31" spans="1:12" ht="15" customHeight="1" x14ac:dyDescent="0.2">
      <c r="A31" s="218"/>
      <c r="B31" s="218"/>
      <c r="C31" s="218"/>
      <c r="D31" s="218"/>
      <c r="I31" s="561" t="s">
        <v>89</v>
      </c>
      <c r="J31" s="561"/>
      <c r="K31" s="561"/>
      <c r="L31" s="232"/>
    </row>
    <row r="32" spans="1:12" x14ac:dyDescent="0.2">
      <c r="A32" s="218" t="s">
        <v>12</v>
      </c>
      <c r="C32" s="218"/>
      <c r="D32" s="218"/>
      <c r="I32" s="562" t="s">
        <v>86</v>
      </c>
      <c r="J32" s="562"/>
      <c r="K32" s="223"/>
    </row>
  </sheetData>
  <mergeCells count="14">
    <mergeCell ref="I31:K31"/>
    <mergeCell ref="I32:J32"/>
    <mergeCell ref="A1:I1"/>
    <mergeCell ref="J1:K1"/>
    <mergeCell ref="A2:K2"/>
    <mergeCell ref="A4:K4"/>
    <mergeCell ref="J5:L5"/>
    <mergeCell ref="A6:A7"/>
    <mergeCell ref="B6:B7"/>
    <mergeCell ref="C6:C7"/>
    <mergeCell ref="D6:H6"/>
    <mergeCell ref="I6:K6"/>
    <mergeCell ref="I29:K29"/>
    <mergeCell ref="I30:K30"/>
  </mergeCells>
  <printOptions horizontalCentered="1"/>
  <pageMargins left="0.70866141732283472" right="0.70866141732283472" top="0.23622047244094491" bottom="0" header="0.31496062992125984" footer="0.31496062992125984"/>
  <pageSetup paperSize="9" orientation="landscape" r:id="rId1"/>
  <drawing r:id="rId2"/>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O26"/>
  <sheetViews>
    <sheetView view="pageBreakPreview" zoomScale="80" zoomScaleSheetLayoutView="80" workbookViewId="0">
      <selection activeCell="A5" sqref="A5"/>
    </sheetView>
  </sheetViews>
  <sheetFormatPr defaultRowHeight="12.75" x14ac:dyDescent="0.2"/>
  <cols>
    <col min="1" max="1" width="7.85546875" customWidth="1"/>
    <col min="7" max="7" width="12.28515625" customWidth="1"/>
    <col min="8" max="8" width="11.5703125" customWidth="1"/>
    <col min="9" max="12" width="10.42578125" customWidth="1"/>
    <col min="13" max="13" width="11" customWidth="1"/>
    <col min="14" max="14" width="10" customWidth="1"/>
    <col min="15" max="15" width="11.85546875" customWidth="1"/>
  </cols>
  <sheetData>
    <row r="1" spans="1:15" ht="18" x14ac:dyDescent="0.35">
      <c r="A1" s="563" t="s">
        <v>0</v>
      </c>
      <c r="B1" s="563"/>
      <c r="C1" s="563"/>
      <c r="D1" s="563"/>
      <c r="E1" s="563"/>
      <c r="F1" s="563"/>
      <c r="G1" s="563"/>
      <c r="H1" s="563"/>
      <c r="I1" s="563"/>
      <c r="J1" s="563"/>
      <c r="K1" s="563"/>
      <c r="L1" s="563"/>
      <c r="M1" s="563"/>
      <c r="N1" s="563"/>
      <c r="O1" s="248" t="s">
        <v>527</v>
      </c>
    </row>
    <row r="2" spans="1:15" ht="21" x14ac:dyDescent="0.35">
      <c r="A2" s="564" t="s">
        <v>702</v>
      </c>
      <c r="B2" s="564"/>
      <c r="C2" s="564"/>
      <c r="D2" s="564"/>
      <c r="E2" s="564"/>
      <c r="F2" s="564"/>
      <c r="G2" s="564"/>
      <c r="H2" s="564"/>
      <c r="I2" s="564"/>
      <c r="J2" s="564"/>
      <c r="K2" s="564"/>
      <c r="L2" s="564"/>
      <c r="M2" s="564"/>
      <c r="N2" s="564"/>
      <c r="O2" s="564"/>
    </row>
    <row r="3" spans="1:15" ht="15" x14ac:dyDescent="0.3">
      <c r="A3" s="212"/>
      <c r="B3" s="212"/>
      <c r="C3" s="212"/>
      <c r="D3" s="212"/>
      <c r="E3" s="212"/>
      <c r="F3" s="212"/>
      <c r="G3" s="212"/>
      <c r="H3" s="212"/>
      <c r="I3" s="212"/>
      <c r="J3" s="212"/>
      <c r="K3" s="212"/>
    </row>
    <row r="4" spans="1:15" ht="18" x14ac:dyDescent="0.35">
      <c r="A4" s="563" t="s">
        <v>526</v>
      </c>
      <c r="B4" s="563"/>
      <c r="C4" s="563"/>
      <c r="D4" s="563"/>
      <c r="E4" s="563"/>
      <c r="F4" s="563"/>
      <c r="G4" s="563"/>
      <c r="H4" s="563"/>
      <c r="I4" s="563"/>
      <c r="J4" s="563"/>
      <c r="K4" s="563"/>
      <c r="L4" s="563"/>
      <c r="M4" s="563"/>
      <c r="N4" s="563"/>
      <c r="O4" s="563"/>
    </row>
    <row r="5" spans="1:15" ht="15" x14ac:dyDescent="0.3">
      <c r="A5" s="375" t="s">
        <v>900</v>
      </c>
      <c r="B5" s="213"/>
      <c r="C5" s="213"/>
      <c r="D5" s="213"/>
      <c r="E5" s="213"/>
      <c r="F5" s="213"/>
      <c r="G5" s="213"/>
      <c r="H5" s="213"/>
      <c r="I5" s="213"/>
      <c r="J5" s="213"/>
      <c r="K5" s="212"/>
      <c r="M5" s="697" t="s">
        <v>781</v>
      </c>
      <c r="N5" s="697"/>
      <c r="O5" s="697"/>
    </row>
    <row r="6" spans="1:15" ht="44.25" customHeight="1" x14ac:dyDescent="0.2">
      <c r="A6" s="629" t="s">
        <v>2</v>
      </c>
      <c r="B6" s="629" t="s">
        <v>3</v>
      </c>
      <c r="C6" s="629" t="s">
        <v>308</v>
      </c>
      <c r="D6" s="627" t="s">
        <v>309</v>
      </c>
      <c r="E6" s="627" t="s">
        <v>310</v>
      </c>
      <c r="F6" s="627" t="s">
        <v>311</v>
      </c>
      <c r="G6" s="627" t="s">
        <v>312</v>
      </c>
      <c r="H6" s="629" t="s">
        <v>313</v>
      </c>
      <c r="I6" s="629"/>
      <c r="J6" s="629" t="s">
        <v>314</v>
      </c>
      <c r="K6" s="629"/>
      <c r="L6" s="629" t="s">
        <v>315</v>
      </c>
      <c r="M6" s="629"/>
      <c r="N6" s="629" t="s">
        <v>316</v>
      </c>
      <c r="O6" s="629"/>
    </row>
    <row r="7" spans="1:15" ht="63.75" customHeight="1" x14ac:dyDescent="0.2">
      <c r="A7" s="629"/>
      <c r="B7" s="629"/>
      <c r="C7" s="629"/>
      <c r="D7" s="628"/>
      <c r="E7" s="628"/>
      <c r="F7" s="628"/>
      <c r="G7" s="628"/>
      <c r="H7" s="243" t="s">
        <v>317</v>
      </c>
      <c r="I7" s="243" t="s">
        <v>318</v>
      </c>
      <c r="J7" s="243" t="s">
        <v>317</v>
      </c>
      <c r="K7" s="243" t="s">
        <v>318</v>
      </c>
      <c r="L7" s="243" t="s">
        <v>317</v>
      </c>
      <c r="M7" s="243" t="s">
        <v>318</v>
      </c>
      <c r="N7" s="243" t="s">
        <v>317</v>
      </c>
      <c r="O7" s="243" t="s">
        <v>318</v>
      </c>
    </row>
    <row r="8" spans="1:15" ht="15" x14ac:dyDescent="0.2">
      <c r="A8" s="216" t="s">
        <v>264</v>
      </c>
      <c r="B8" s="216" t="s">
        <v>265</v>
      </c>
      <c r="C8" s="216" t="s">
        <v>266</v>
      </c>
      <c r="D8" s="216" t="s">
        <v>267</v>
      </c>
      <c r="E8" s="216" t="s">
        <v>268</v>
      </c>
      <c r="F8" s="216" t="s">
        <v>269</v>
      </c>
      <c r="G8" s="216" t="s">
        <v>270</v>
      </c>
      <c r="H8" s="216" t="s">
        <v>271</v>
      </c>
      <c r="I8" s="216" t="s">
        <v>289</v>
      </c>
      <c r="J8" s="216" t="s">
        <v>290</v>
      </c>
      <c r="K8" s="216" t="s">
        <v>291</v>
      </c>
      <c r="L8" s="216" t="s">
        <v>319</v>
      </c>
      <c r="M8" s="216" t="s">
        <v>320</v>
      </c>
      <c r="N8" s="216" t="s">
        <v>321</v>
      </c>
      <c r="O8" s="216" t="s">
        <v>322</v>
      </c>
    </row>
    <row r="9" spans="1:15" ht="15" x14ac:dyDescent="0.2">
      <c r="A9" s="97"/>
      <c r="B9" s="216"/>
      <c r="C9" s="216"/>
      <c r="D9" s="216"/>
      <c r="E9" s="216"/>
      <c r="F9" s="216"/>
      <c r="G9" s="216"/>
      <c r="H9" s="216"/>
      <c r="I9" s="216"/>
      <c r="J9" s="216"/>
      <c r="K9" s="216"/>
      <c r="L9" s="216"/>
      <c r="M9" s="216"/>
      <c r="N9" s="216"/>
      <c r="O9" s="216"/>
    </row>
    <row r="10" spans="1:15" ht="15" x14ac:dyDescent="0.2">
      <c r="A10" s="97"/>
      <c r="B10" s="216"/>
      <c r="C10" s="216"/>
      <c r="D10" s="216"/>
      <c r="E10" s="216"/>
      <c r="F10" s="216"/>
      <c r="G10" s="216"/>
      <c r="H10" s="216"/>
      <c r="I10" s="216"/>
      <c r="J10" s="216"/>
      <c r="K10" s="216"/>
      <c r="L10" s="216"/>
      <c r="M10" s="216"/>
      <c r="N10" s="216"/>
      <c r="O10" s="216"/>
    </row>
    <row r="11" spans="1:15" ht="15" x14ac:dyDescent="0.2">
      <c r="A11" s="97"/>
      <c r="B11" s="216"/>
      <c r="C11" s="216"/>
      <c r="D11" s="216"/>
      <c r="E11" s="216"/>
      <c r="F11" s="216"/>
      <c r="G11" s="216"/>
      <c r="H11" s="216"/>
      <c r="I11" s="216"/>
      <c r="J11" s="216"/>
      <c r="K11" s="216"/>
      <c r="L11" s="216"/>
      <c r="M11" s="216"/>
      <c r="N11" s="216"/>
      <c r="O11" s="216"/>
    </row>
    <row r="12" spans="1:15" ht="15" x14ac:dyDescent="0.2">
      <c r="A12" s="97"/>
      <c r="B12" s="216"/>
      <c r="C12" s="216"/>
      <c r="D12" s="216"/>
      <c r="E12" s="216"/>
      <c r="F12" s="216"/>
      <c r="G12" s="216"/>
      <c r="H12" s="216"/>
      <c r="I12" s="216"/>
      <c r="J12" s="216"/>
      <c r="K12" s="216"/>
      <c r="L12" s="216"/>
      <c r="M12" s="216"/>
      <c r="N12" s="216"/>
      <c r="O12" s="216"/>
    </row>
    <row r="13" spans="1:15" ht="15" x14ac:dyDescent="0.2">
      <c r="A13" s="97"/>
      <c r="B13" s="216"/>
      <c r="C13" s="216"/>
      <c r="D13" s="216"/>
      <c r="E13" s="216"/>
      <c r="F13" s="216"/>
      <c r="G13" s="216"/>
      <c r="H13" s="216"/>
      <c r="I13" s="216"/>
      <c r="J13" s="216"/>
      <c r="K13" s="216"/>
      <c r="L13" s="216"/>
      <c r="M13" s="216"/>
      <c r="N13" s="216"/>
      <c r="O13" s="216"/>
    </row>
    <row r="14" spans="1:15" ht="15" x14ac:dyDescent="0.2">
      <c r="A14" s="97"/>
      <c r="B14" s="216"/>
      <c r="C14" s="216"/>
      <c r="D14" s="216"/>
      <c r="E14" s="216"/>
      <c r="F14" s="216"/>
      <c r="G14" s="216"/>
      <c r="H14" s="216"/>
      <c r="I14" s="216"/>
      <c r="J14" s="216"/>
      <c r="K14" s="216"/>
      <c r="L14" s="216"/>
      <c r="M14" s="216"/>
      <c r="N14" s="216"/>
      <c r="O14" s="216"/>
    </row>
    <row r="15" spans="1:15" x14ac:dyDescent="0.2">
      <c r="A15" s="97"/>
      <c r="B15" s="9"/>
      <c r="C15" s="9"/>
      <c r="D15" s="9"/>
      <c r="E15" s="9"/>
      <c r="F15" s="9"/>
      <c r="G15" s="9"/>
      <c r="H15" s="9"/>
      <c r="I15" s="9"/>
      <c r="J15" s="9"/>
      <c r="K15" s="9"/>
      <c r="L15" s="9"/>
      <c r="M15" s="9"/>
      <c r="N15" s="9"/>
      <c r="O15" s="9"/>
    </row>
    <row r="16" spans="1:15" x14ac:dyDescent="0.2">
      <c r="A16" s="97"/>
      <c r="B16" s="9"/>
      <c r="C16" s="9"/>
      <c r="D16" s="9"/>
      <c r="E16" s="9"/>
      <c r="F16" s="9"/>
      <c r="G16" s="9"/>
      <c r="H16" s="9"/>
      <c r="I16" s="9"/>
      <c r="J16" s="9"/>
      <c r="K16" s="9"/>
      <c r="L16" s="9"/>
      <c r="M16" s="9"/>
      <c r="N16" s="9"/>
      <c r="O16" s="9"/>
    </row>
    <row r="17" spans="1:15" x14ac:dyDescent="0.2">
      <c r="A17" s="97"/>
      <c r="B17" s="9"/>
      <c r="C17" s="9"/>
      <c r="D17" s="9"/>
      <c r="E17" s="9"/>
      <c r="F17" s="9"/>
      <c r="G17" s="9"/>
      <c r="H17" s="9"/>
      <c r="I17" s="9"/>
      <c r="J17" s="9"/>
      <c r="K17" s="9"/>
      <c r="L17" s="9"/>
      <c r="M17" s="9"/>
      <c r="N17" s="9"/>
      <c r="O17" s="9"/>
    </row>
    <row r="18" spans="1:15" x14ac:dyDescent="0.2">
      <c r="A18" s="97"/>
      <c r="B18" s="9"/>
      <c r="C18" s="9"/>
      <c r="D18" s="9"/>
      <c r="E18" s="9"/>
      <c r="F18" s="9"/>
      <c r="G18" s="9"/>
      <c r="H18" s="9"/>
      <c r="I18" s="9"/>
      <c r="J18" s="9"/>
      <c r="K18" s="9"/>
      <c r="L18" s="9"/>
      <c r="M18" s="9"/>
      <c r="N18" s="9"/>
      <c r="O18" s="9"/>
    </row>
    <row r="19" spans="1:15" x14ac:dyDescent="0.2">
      <c r="A19" s="97"/>
      <c r="B19" s="9"/>
      <c r="C19" s="9"/>
      <c r="D19" s="9"/>
      <c r="E19" s="9"/>
      <c r="F19" s="9"/>
      <c r="G19" s="9"/>
      <c r="H19" s="9"/>
      <c r="I19" s="9"/>
      <c r="J19" s="9"/>
      <c r="K19" s="9"/>
      <c r="L19" s="9"/>
      <c r="M19" s="9"/>
      <c r="N19" s="9"/>
      <c r="O19" s="9"/>
    </row>
    <row r="20" spans="1:15" x14ac:dyDescent="0.2">
      <c r="A20" s="97"/>
      <c r="B20" s="9"/>
      <c r="C20" s="9"/>
      <c r="D20" s="9"/>
      <c r="E20" s="9"/>
      <c r="F20" s="9"/>
      <c r="G20" s="9"/>
      <c r="H20" s="9"/>
      <c r="I20" s="9"/>
      <c r="J20" s="9"/>
      <c r="K20" s="9"/>
      <c r="L20" s="9"/>
      <c r="M20" s="9"/>
      <c r="N20" s="9"/>
      <c r="O20" s="9"/>
    </row>
    <row r="21" spans="1:15" x14ac:dyDescent="0.2">
      <c r="A21" s="97"/>
      <c r="B21" s="9"/>
      <c r="C21" s="9"/>
      <c r="D21" s="9"/>
      <c r="E21" s="9"/>
      <c r="F21" s="9"/>
      <c r="G21" s="9"/>
      <c r="H21" s="9"/>
      <c r="I21" s="9"/>
      <c r="J21" s="9"/>
      <c r="K21" s="9"/>
      <c r="L21" s="9"/>
      <c r="M21" s="9"/>
      <c r="N21" s="9"/>
      <c r="O21" s="9"/>
    </row>
    <row r="23" spans="1:15" x14ac:dyDescent="0.2">
      <c r="A23" s="218"/>
      <c r="B23" s="218"/>
      <c r="C23" s="218"/>
      <c r="D23" s="218"/>
      <c r="L23" s="561" t="s">
        <v>13</v>
      </c>
      <c r="M23" s="561"/>
      <c r="N23" s="561"/>
      <c r="O23" s="561"/>
    </row>
    <row r="24" spans="1:15" x14ac:dyDescent="0.2">
      <c r="A24" s="218"/>
      <c r="B24" s="218"/>
      <c r="C24" s="218"/>
      <c r="D24" s="218"/>
      <c r="L24" s="561" t="s">
        <v>14</v>
      </c>
      <c r="M24" s="561"/>
      <c r="N24" s="561"/>
      <c r="O24" s="561"/>
    </row>
    <row r="25" spans="1:15" x14ac:dyDescent="0.2">
      <c r="A25" s="218"/>
      <c r="B25" s="218"/>
      <c r="C25" s="218"/>
      <c r="D25" s="218"/>
      <c r="L25" s="561" t="s">
        <v>89</v>
      </c>
      <c r="M25" s="561"/>
      <c r="N25" s="561"/>
      <c r="O25" s="561"/>
    </row>
    <row r="26" spans="1:15" x14ac:dyDescent="0.2">
      <c r="A26" s="218" t="s">
        <v>12</v>
      </c>
      <c r="C26" s="218"/>
      <c r="D26" s="218"/>
      <c r="L26" s="562" t="s">
        <v>86</v>
      </c>
      <c r="M26" s="562"/>
      <c r="N26" s="562"/>
      <c r="O26" s="223"/>
    </row>
  </sheetData>
  <mergeCells count="19">
    <mergeCell ref="A1:N1"/>
    <mergeCell ref="A2:O2"/>
    <mergeCell ref="M5:O5"/>
    <mergeCell ref="A6:A7"/>
    <mergeCell ref="B6:B7"/>
    <mergeCell ref="C6:C7"/>
    <mergeCell ref="D6:D7"/>
    <mergeCell ref="E6:E7"/>
    <mergeCell ref="A4:O4"/>
    <mergeCell ref="F6:F7"/>
    <mergeCell ref="L24:O24"/>
    <mergeCell ref="L25:O25"/>
    <mergeCell ref="L26:N26"/>
    <mergeCell ref="G6:G7"/>
    <mergeCell ref="H6:I6"/>
    <mergeCell ref="J6:K6"/>
    <mergeCell ref="L6:M6"/>
    <mergeCell ref="N6:O6"/>
    <mergeCell ref="L23:O23"/>
  </mergeCells>
  <printOptions horizontalCentered="1"/>
  <pageMargins left="0.70866141732283472" right="0.70866141732283472" top="0.23622047244094491" bottom="0" header="0.31496062992125984" footer="0.31496062992125984"/>
  <pageSetup paperSize="9" scale="88"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2:IV31"/>
  <sheetViews>
    <sheetView view="pageBreakPreview" topLeftCell="A11" zoomScale="115" zoomScaleNormal="85" zoomScaleSheetLayoutView="115" workbookViewId="0">
      <selection activeCell="D20" sqref="D20"/>
    </sheetView>
  </sheetViews>
  <sheetFormatPr defaultRowHeight="12.75" x14ac:dyDescent="0.2"/>
  <cols>
    <col min="1" max="1" width="4.85546875" customWidth="1"/>
    <col min="2" max="2" width="19.5703125" customWidth="1"/>
    <col min="3" max="18" width="7" customWidth="1"/>
    <col min="19" max="19" width="10.5703125" customWidth="1"/>
    <col min="20" max="20" width="9.85546875" customWidth="1"/>
    <col min="21" max="21" width="8.7109375" customWidth="1"/>
    <col min="22" max="22" width="9.7109375" customWidth="1"/>
    <col min="28" max="28" width="11" customWidth="1"/>
    <col min="29" max="30" width="8.85546875" hidden="1" customWidth="1"/>
  </cols>
  <sheetData>
    <row r="2" spans="1:256" x14ac:dyDescent="0.2">
      <c r="G2" s="520"/>
      <c r="H2" s="520"/>
      <c r="I2" s="520"/>
      <c r="J2" s="520"/>
      <c r="K2" s="520"/>
      <c r="L2" s="520"/>
      <c r="M2" s="520"/>
      <c r="N2" s="520"/>
      <c r="O2" s="520"/>
      <c r="P2" s="1"/>
      <c r="Q2" s="1"/>
      <c r="R2" s="1"/>
      <c r="T2" s="48" t="s">
        <v>61</v>
      </c>
    </row>
    <row r="3" spans="1:256" ht="15" x14ac:dyDescent="0.25">
      <c r="A3" s="459" t="s">
        <v>59</v>
      </c>
      <c r="B3" s="459"/>
      <c r="C3" s="459"/>
      <c r="D3" s="459"/>
      <c r="E3" s="459"/>
      <c r="F3" s="459"/>
      <c r="G3" s="459"/>
      <c r="H3" s="459"/>
      <c r="I3" s="459"/>
      <c r="J3" s="459"/>
      <c r="K3" s="459"/>
      <c r="L3" s="459"/>
      <c r="M3" s="459"/>
      <c r="N3" s="459"/>
      <c r="O3" s="459"/>
      <c r="P3" s="459"/>
      <c r="Q3" s="459"/>
      <c r="R3" s="459"/>
      <c r="S3" s="459"/>
      <c r="T3" s="459"/>
      <c r="U3" s="459"/>
    </row>
    <row r="4" spans="1:256" ht="15.75" x14ac:dyDescent="0.25">
      <c r="A4" s="511" t="s">
        <v>702</v>
      </c>
      <c r="B4" s="511"/>
      <c r="C4" s="511"/>
      <c r="D4" s="511"/>
      <c r="E4" s="511"/>
      <c r="F4" s="511"/>
      <c r="G4" s="511"/>
      <c r="H4" s="511"/>
      <c r="I4" s="511"/>
      <c r="J4" s="511"/>
      <c r="K4" s="511"/>
      <c r="L4" s="511"/>
      <c r="M4" s="511"/>
      <c r="N4" s="511"/>
      <c r="O4" s="511"/>
      <c r="P4" s="511"/>
      <c r="Q4" s="511"/>
      <c r="R4" s="511"/>
      <c r="S4" s="511"/>
      <c r="T4" s="511"/>
      <c r="U4" s="511"/>
      <c r="V4" s="13"/>
      <c r="W4" s="13"/>
      <c r="X4" s="13"/>
      <c r="Y4" s="13"/>
      <c r="Z4" s="13"/>
      <c r="AA4" s="13"/>
      <c r="AB4" s="13"/>
      <c r="AC4" s="13"/>
      <c r="AD4" s="13"/>
      <c r="AE4" s="13"/>
      <c r="AF4" s="13"/>
      <c r="AG4" s="13"/>
      <c r="AH4" s="13"/>
      <c r="AI4" s="13"/>
      <c r="AJ4" s="13"/>
      <c r="AK4" s="13"/>
      <c r="AL4" s="13"/>
      <c r="AM4" s="13"/>
      <c r="AN4" s="13"/>
      <c r="AO4" s="13"/>
      <c r="AP4" s="13"/>
      <c r="AQ4" s="13"/>
      <c r="AR4" s="13"/>
      <c r="AS4" s="13"/>
      <c r="AT4" s="13"/>
      <c r="AU4" s="13"/>
      <c r="AV4" s="13"/>
      <c r="AW4" s="13"/>
      <c r="AX4" s="13"/>
      <c r="AY4" s="13"/>
      <c r="AZ4" s="13"/>
      <c r="BA4" s="13"/>
      <c r="BB4" s="13"/>
      <c r="BC4" s="13"/>
      <c r="BD4" s="13"/>
      <c r="BE4" s="13"/>
      <c r="BF4" s="13"/>
      <c r="BG4" s="13"/>
      <c r="BH4" s="13"/>
      <c r="BI4" s="13"/>
      <c r="BJ4" s="13"/>
      <c r="BK4" s="13"/>
      <c r="BL4" s="13"/>
      <c r="BM4" s="13"/>
      <c r="BN4" s="13"/>
      <c r="BO4" s="13"/>
      <c r="BP4" s="13"/>
      <c r="BQ4" s="13"/>
      <c r="BR4" s="13"/>
      <c r="BS4" s="13"/>
      <c r="BT4" s="13"/>
      <c r="BU4" s="13"/>
      <c r="BV4" s="13"/>
      <c r="BW4" s="13"/>
      <c r="BX4" s="13"/>
      <c r="BY4" s="13"/>
      <c r="BZ4" s="13"/>
      <c r="CA4" s="13"/>
      <c r="CB4" s="13"/>
      <c r="CC4" s="13"/>
      <c r="CD4" s="13"/>
      <c r="CE4" s="13"/>
      <c r="CF4" s="13"/>
      <c r="CG4" s="13"/>
      <c r="CH4" s="13"/>
      <c r="CI4" s="13"/>
      <c r="CJ4" s="13"/>
      <c r="CK4" s="13"/>
      <c r="CL4" s="13"/>
      <c r="CM4" s="13"/>
      <c r="CN4" s="13"/>
      <c r="CO4" s="13"/>
      <c r="CP4" s="13"/>
      <c r="CQ4" s="13"/>
      <c r="CR4" s="13"/>
      <c r="CS4" s="13"/>
      <c r="CT4" s="13"/>
      <c r="CU4" s="13"/>
      <c r="CV4" s="13"/>
      <c r="CW4" s="13"/>
      <c r="CX4" s="13"/>
      <c r="CY4" s="13"/>
      <c r="CZ4" s="13"/>
      <c r="DA4" s="13"/>
      <c r="DB4" s="13"/>
      <c r="DC4" s="13"/>
      <c r="DD4" s="13"/>
      <c r="DE4" s="13"/>
      <c r="DF4" s="13"/>
      <c r="DG4" s="13"/>
      <c r="DH4" s="13"/>
      <c r="DI4" s="13"/>
      <c r="DJ4" s="13"/>
      <c r="DK4" s="13"/>
      <c r="DL4" s="13"/>
      <c r="DM4" s="13"/>
      <c r="DN4" s="13"/>
      <c r="DO4" s="13"/>
      <c r="DP4" s="13"/>
      <c r="DQ4" s="13"/>
      <c r="DR4" s="13"/>
      <c r="DS4" s="13"/>
      <c r="DT4" s="13"/>
      <c r="DU4" s="13"/>
      <c r="DV4" s="13"/>
      <c r="DW4" s="13"/>
      <c r="DX4" s="13"/>
      <c r="DY4" s="13"/>
      <c r="DZ4" s="13"/>
      <c r="EA4" s="13"/>
      <c r="EB4" s="13"/>
      <c r="EC4" s="13"/>
      <c r="ED4" s="13"/>
      <c r="EE4" s="13"/>
      <c r="EF4" s="13"/>
      <c r="EG4" s="13"/>
      <c r="EH4" s="13"/>
      <c r="EI4" s="13"/>
      <c r="EJ4" s="13"/>
      <c r="EK4" s="13"/>
      <c r="EL4" s="13"/>
      <c r="EM4" s="13"/>
      <c r="EN4" s="13"/>
      <c r="EO4" s="13"/>
      <c r="EP4" s="13"/>
      <c r="EQ4" s="13"/>
      <c r="ER4" s="13"/>
      <c r="ES4" s="13"/>
      <c r="ET4" s="13"/>
      <c r="EU4" s="13"/>
      <c r="EV4" s="13"/>
      <c r="EW4" s="13"/>
      <c r="EX4" s="13"/>
      <c r="EY4" s="13"/>
      <c r="EZ4" s="13"/>
      <c r="FA4" s="13"/>
      <c r="FB4" s="13"/>
      <c r="FC4" s="13"/>
      <c r="FD4" s="13"/>
      <c r="FE4" s="13"/>
      <c r="FF4" s="13"/>
      <c r="FG4" s="13"/>
      <c r="FH4" s="13"/>
      <c r="FI4" s="13"/>
      <c r="FJ4" s="13"/>
      <c r="FK4" s="13"/>
      <c r="FL4" s="13"/>
      <c r="FM4" s="13"/>
      <c r="FN4" s="13"/>
      <c r="FO4" s="13"/>
      <c r="FP4" s="13"/>
      <c r="FQ4" s="13"/>
      <c r="FR4" s="13"/>
      <c r="FS4" s="13"/>
      <c r="FT4" s="13"/>
      <c r="FU4" s="13"/>
      <c r="FV4" s="13"/>
      <c r="FW4" s="13"/>
      <c r="FX4" s="13"/>
      <c r="FY4" s="13"/>
      <c r="FZ4" s="13"/>
      <c r="GA4" s="13"/>
      <c r="GB4" s="13"/>
      <c r="GC4" s="13"/>
      <c r="GD4" s="13"/>
      <c r="GE4" s="13"/>
      <c r="GF4" s="13"/>
      <c r="GG4" s="13"/>
      <c r="GH4" s="13"/>
      <c r="GI4" s="13"/>
      <c r="GJ4" s="13"/>
      <c r="GK4" s="13"/>
      <c r="GL4" s="13"/>
      <c r="GM4" s="13"/>
      <c r="GN4" s="13"/>
      <c r="GO4" s="13"/>
      <c r="GP4" s="13"/>
      <c r="GQ4" s="13"/>
      <c r="GR4" s="13"/>
      <c r="GS4" s="13"/>
      <c r="GT4" s="13"/>
      <c r="GU4" s="13"/>
      <c r="GV4" s="13"/>
      <c r="GW4" s="13"/>
      <c r="GX4" s="13"/>
      <c r="GY4" s="13"/>
      <c r="GZ4" s="13"/>
      <c r="HA4" s="13"/>
      <c r="HB4" s="13"/>
      <c r="HC4" s="13"/>
      <c r="HD4" s="13"/>
      <c r="HE4" s="13"/>
      <c r="HF4" s="13"/>
      <c r="HG4" s="13"/>
      <c r="HH4" s="13"/>
      <c r="HI4" s="13"/>
      <c r="HJ4" s="13"/>
      <c r="HK4" s="13"/>
      <c r="HL4" s="13"/>
      <c r="HM4" s="13"/>
      <c r="HN4" s="13"/>
      <c r="HO4" s="13"/>
      <c r="HP4" s="13"/>
      <c r="HQ4" s="13"/>
      <c r="HR4" s="13"/>
      <c r="HS4" s="13"/>
      <c r="HT4" s="13"/>
      <c r="HU4" s="13"/>
      <c r="HV4" s="13"/>
      <c r="HW4" s="13"/>
      <c r="HX4" s="13"/>
      <c r="HY4" s="13"/>
      <c r="HZ4" s="13"/>
      <c r="IA4" s="13"/>
      <c r="IB4" s="13"/>
      <c r="IC4" s="13"/>
      <c r="ID4" s="13"/>
      <c r="IE4" s="13"/>
      <c r="IF4" s="13"/>
      <c r="IG4" s="13"/>
      <c r="IH4" s="13"/>
      <c r="II4" s="13"/>
      <c r="IJ4" s="13"/>
      <c r="IK4" s="13"/>
      <c r="IL4" s="13"/>
      <c r="IM4" s="13"/>
      <c r="IN4" s="13"/>
      <c r="IO4" s="13"/>
      <c r="IP4" s="13"/>
      <c r="IQ4" s="13"/>
      <c r="IR4" s="13"/>
      <c r="IS4" s="13"/>
      <c r="IT4" s="13"/>
      <c r="IU4" s="13"/>
      <c r="IV4" s="13"/>
    </row>
    <row r="6" spans="1:256" ht="15" x14ac:dyDescent="0.25">
      <c r="A6" s="523" t="s">
        <v>742</v>
      </c>
      <c r="B6" s="523"/>
      <c r="C6" s="523"/>
      <c r="D6" s="523"/>
      <c r="E6" s="523"/>
      <c r="F6" s="523"/>
      <c r="G6" s="523"/>
      <c r="H6" s="523"/>
      <c r="I6" s="523"/>
      <c r="J6" s="523"/>
      <c r="K6" s="523"/>
      <c r="L6" s="523"/>
      <c r="M6" s="523"/>
      <c r="N6" s="523"/>
      <c r="O6" s="523"/>
      <c r="P6" s="523"/>
      <c r="Q6" s="523"/>
      <c r="R6" s="523"/>
      <c r="S6" s="523"/>
      <c r="T6" s="523"/>
      <c r="U6" s="523"/>
    </row>
    <row r="7" spans="1:256" ht="15.75" x14ac:dyDescent="0.25">
      <c r="A7" s="47"/>
      <c r="B7" s="47"/>
      <c r="C7" s="47"/>
      <c r="D7" s="47"/>
      <c r="E7" s="47"/>
      <c r="F7" s="47"/>
      <c r="G7" s="47"/>
      <c r="H7" s="47"/>
      <c r="I7" s="47"/>
      <c r="J7" s="47"/>
      <c r="K7" s="47"/>
      <c r="L7" s="47"/>
      <c r="M7" s="47"/>
      <c r="N7" s="47"/>
      <c r="O7" s="47"/>
      <c r="P7" s="47"/>
      <c r="Q7" s="47"/>
      <c r="R7" s="47"/>
      <c r="S7" s="47"/>
      <c r="T7" s="47"/>
      <c r="U7" s="47"/>
    </row>
    <row r="8" spans="1:256" ht="15.75" x14ac:dyDescent="0.25">
      <c r="A8" s="461" t="s">
        <v>165</v>
      </c>
      <c r="B8" s="461"/>
      <c r="C8" s="461"/>
      <c r="D8" s="32"/>
      <c r="E8" s="32"/>
      <c r="F8" s="32"/>
      <c r="G8" s="47"/>
      <c r="H8" s="47"/>
      <c r="I8" s="47"/>
      <c r="J8" s="47"/>
      <c r="K8" s="47"/>
      <c r="L8" s="47"/>
      <c r="M8" s="47"/>
      <c r="N8" s="47"/>
      <c r="O8" s="47"/>
      <c r="P8" s="47"/>
      <c r="Q8" s="47"/>
      <c r="R8" s="47"/>
      <c r="S8" s="47"/>
      <c r="T8" s="47"/>
      <c r="U8" s="47"/>
    </row>
    <row r="10" spans="1:256" ht="15" x14ac:dyDescent="0.25">
      <c r="U10" s="529" t="s">
        <v>463</v>
      </c>
      <c r="V10" s="529"/>
      <c r="W10" s="15"/>
      <c r="X10" s="15"/>
      <c r="Y10" s="15"/>
      <c r="Z10" s="15"/>
      <c r="AA10" s="15"/>
      <c r="AB10" s="509"/>
      <c r="AC10" s="509"/>
      <c r="AD10" s="509"/>
      <c r="AE10" s="15"/>
      <c r="AF10" s="15"/>
      <c r="AG10" s="15"/>
      <c r="AH10" s="15"/>
      <c r="AI10" s="15"/>
      <c r="AJ10" s="15"/>
      <c r="AK10" s="15"/>
      <c r="AL10" s="15"/>
      <c r="AM10" s="15"/>
      <c r="AN10" s="15"/>
      <c r="AO10" s="15"/>
      <c r="AP10" s="15"/>
      <c r="AQ10" s="15"/>
      <c r="AR10" s="15"/>
      <c r="AS10" s="15"/>
      <c r="AT10" s="15"/>
      <c r="AU10" s="15"/>
      <c r="AV10" s="15"/>
      <c r="AW10" s="15"/>
      <c r="AX10" s="15"/>
      <c r="AY10" s="15"/>
      <c r="AZ10" s="15"/>
      <c r="BA10" s="15"/>
      <c r="BB10" s="15"/>
      <c r="BC10" s="15"/>
      <c r="BD10" s="15"/>
      <c r="BE10" s="15"/>
      <c r="BF10" s="15"/>
      <c r="BG10" s="15"/>
      <c r="BH10" s="15"/>
      <c r="BI10" s="15"/>
      <c r="BJ10" s="15"/>
      <c r="BK10" s="15"/>
      <c r="BL10" s="15"/>
      <c r="BM10" s="15"/>
      <c r="BN10" s="15"/>
      <c r="BO10" s="15"/>
      <c r="BP10" s="15"/>
      <c r="BQ10" s="15"/>
      <c r="BR10" s="15"/>
      <c r="BS10" s="15"/>
      <c r="BT10" s="15"/>
      <c r="BU10" s="15"/>
      <c r="BV10" s="15"/>
      <c r="BW10" s="15"/>
      <c r="BX10" s="15"/>
      <c r="BY10" s="15"/>
      <c r="BZ10" s="15"/>
      <c r="CA10" s="15"/>
      <c r="CB10" s="15"/>
      <c r="CC10" s="15"/>
      <c r="CD10" s="15"/>
      <c r="CE10" s="15"/>
      <c r="CF10" s="15"/>
      <c r="CG10" s="15"/>
      <c r="CH10" s="15"/>
      <c r="CI10" s="15"/>
      <c r="CJ10" s="15"/>
      <c r="CK10" s="15"/>
      <c r="CL10" s="15"/>
      <c r="CM10" s="15"/>
      <c r="CN10" s="15"/>
      <c r="CO10" s="15"/>
      <c r="CP10" s="15"/>
      <c r="CQ10" s="15"/>
      <c r="CR10" s="15"/>
      <c r="CS10" s="15"/>
      <c r="CT10" s="15"/>
      <c r="CU10" s="15"/>
      <c r="CV10" s="15"/>
      <c r="CW10" s="15"/>
      <c r="CX10" s="15"/>
      <c r="CY10" s="15"/>
      <c r="CZ10" s="15"/>
      <c r="DA10" s="15"/>
      <c r="DB10" s="15"/>
      <c r="DC10" s="15"/>
      <c r="DD10" s="15"/>
      <c r="DE10" s="15"/>
      <c r="DF10" s="15"/>
      <c r="DG10" s="15"/>
      <c r="DH10" s="15"/>
      <c r="DI10" s="15"/>
      <c r="DJ10" s="15"/>
      <c r="DK10" s="15"/>
      <c r="DL10" s="15"/>
      <c r="DM10" s="15"/>
      <c r="DN10" s="15"/>
      <c r="DO10" s="15"/>
      <c r="DP10" s="15"/>
      <c r="DQ10" s="15"/>
      <c r="DR10" s="15"/>
      <c r="DS10" s="15"/>
      <c r="DT10" s="15"/>
      <c r="DU10" s="15"/>
      <c r="DV10" s="15"/>
      <c r="DW10" s="15"/>
      <c r="DX10" s="15"/>
      <c r="DY10" s="15"/>
      <c r="DZ10" s="15"/>
      <c r="EA10" s="15"/>
      <c r="EB10" s="15"/>
      <c r="EC10" s="15"/>
      <c r="ED10" s="15"/>
      <c r="EE10" s="15"/>
      <c r="EF10" s="15"/>
      <c r="EG10" s="15"/>
      <c r="EH10" s="15"/>
      <c r="EI10" s="15"/>
      <c r="EJ10" s="15"/>
      <c r="EK10" s="15"/>
      <c r="EL10" s="15"/>
      <c r="EM10" s="15"/>
      <c r="EN10" s="15"/>
      <c r="EO10" s="15"/>
      <c r="EP10" s="15"/>
      <c r="EQ10" s="15"/>
      <c r="ER10" s="15"/>
      <c r="ES10" s="15"/>
      <c r="ET10" s="15"/>
      <c r="EU10" s="15"/>
      <c r="EV10" s="15"/>
      <c r="EW10" s="15"/>
      <c r="EX10" s="15"/>
      <c r="EY10" s="15"/>
      <c r="EZ10" s="15"/>
      <c r="FA10" s="15"/>
      <c r="FB10" s="15"/>
      <c r="FC10" s="15"/>
      <c r="FD10" s="15"/>
      <c r="FE10" s="15"/>
      <c r="FF10" s="15"/>
      <c r="FG10" s="15"/>
      <c r="FH10" s="15"/>
      <c r="FI10" s="15"/>
      <c r="FJ10" s="15"/>
      <c r="FK10" s="15"/>
      <c r="FL10" s="15"/>
      <c r="FM10" s="15"/>
      <c r="FN10" s="15"/>
      <c r="FO10" s="15"/>
      <c r="FP10" s="15"/>
      <c r="FQ10" s="15"/>
      <c r="FR10" s="15"/>
      <c r="FS10" s="15"/>
      <c r="FT10" s="15"/>
      <c r="FU10" s="15"/>
      <c r="FV10" s="15"/>
      <c r="FW10" s="15"/>
      <c r="FX10" s="15"/>
      <c r="FY10" s="15"/>
      <c r="FZ10" s="15"/>
      <c r="GA10" s="15"/>
      <c r="GB10" s="15"/>
      <c r="GC10" s="15"/>
      <c r="GD10" s="15"/>
      <c r="GE10" s="15"/>
      <c r="GF10" s="15"/>
      <c r="GG10" s="15"/>
      <c r="GH10" s="15"/>
      <c r="GI10" s="15"/>
      <c r="GJ10" s="15"/>
      <c r="GK10" s="15"/>
      <c r="GL10" s="15"/>
      <c r="GM10" s="15"/>
      <c r="GN10" s="15"/>
      <c r="GO10" s="15"/>
      <c r="GP10" s="15"/>
      <c r="GQ10" s="15"/>
      <c r="GR10" s="15"/>
      <c r="GS10" s="15"/>
      <c r="GT10" s="15"/>
      <c r="GU10" s="15"/>
      <c r="GV10" s="15"/>
      <c r="GW10" s="15"/>
      <c r="GX10" s="15"/>
      <c r="GY10" s="15"/>
      <c r="GZ10" s="15"/>
      <c r="HA10" s="15"/>
      <c r="HB10" s="15"/>
      <c r="HC10" s="15"/>
      <c r="HD10" s="15"/>
      <c r="HE10" s="15"/>
      <c r="HF10" s="15"/>
      <c r="HG10" s="15"/>
      <c r="HH10" s="15"/>
      <c r="HI10" s="15"/>
      <c r="HJ10" s="15"/>
      <c r="HK10" s="15"/>
      <c r="HL10" s="15"/>
      <c r="HM10" s="15"/>
      <c r="HN10" s="15"/>
      <c r="HO10" s="15"/>
      <c r="HP10" s="15"/>
      <c r="HQ10" s="15"/>
      <c r="HR10" s="15"/>
      <c r="HS10" s="15"/>
      <c r="HT10" s="15"/>
      <c r="HU10" s="15"/>
      <c r="HV10" s="15"/>
      <c r="HW10" s="15"/>
      <c r="HX10" s="15"/>
      <c r="HY10" s="15"/>
      <c r="HZ10" s="15"/>
      <c r="IA10" s="15"/>
      <c r="IB10" s="15"/>
      <c r="IC10" s="15"/>
      <c r="ID10" s="15"/>
      <c r="IE10" s="15"/>
      <c r="IF10" s="15"/>
      <c r="IG10" s="15"/>
      <c r="IH10" s="15"/>
      <c r="II10" s="15"/>
      <c r="IJ10" s="15"/>
      <c r="IK10" s="15"/>
      <c r="IL10" s="15"/>
      <c r="IM10" s="15"/>
      <c r="IN10" s="15"/>
      <c r="IO10" s="15"/>
      <c r="IP10" s="15"/>
      <c r="IQ10" s="15"/>
      <c r="IR10" s="15"/>
      <c r="IS10" s="15"/>
      <c r="IT10" s="15"/>
      <c r="IU10" s="15"/>
      <c r="IV10" s="15"/>
    </row>
    <row r="11" spans="1:256" ht="12.75" customHeight="1" x14ac:dyDescent="0.2">
      <c r="A11" s="524" t="s">
        <v>2</v>
      </c>
      <c r="B11" s="524" t="s">
        <v>113</v>
      </c>
      <c r="C11" s="489" t="s">
        <v>157</v>
      </c>
      <c r="D11" s="490"/>
      <c r="E11" s="490"/>
      <c r="F11" s="491"/>
      <c r="G11" s="526" t="s">
        <v>785</v>
      </c>
      <c r="H11" s="527"/>
      <c r="I11" s="527"/>
      <c r="J11" s="527"/>
      <c r="K11" s="527"/>
      <c r="L11" s="527"/>
      <c r="M11" s="527"/>
      <c r="N11" s="527"/>
      <c r="O11" s="527"/>
      <c r="P11" s="527"/>
      <c r="Q11" s="527"/>
      <c r="R11" s="528"/>
      <c r="S11" s="530" t="s">
        <v>249</v>
      </c>
      <c r="T11" s="531"/>
      <c r="U11" s="531"/>
      <c r="V11" s="531"/>
      <c r="W11" s="131"/>
      <c r="X11" s="131"/>
      <c r="Y11" s="131"/>
      <c r="Z11" s="131"/>
      <c r="AA11" s="131"/>
      <c r="AB11" s="131"/>
      <c r="AC11" s="131"/>
      <c r="AD11" s="131"/>
      <c r="AE11" s="14"/>
      <c r="AF11" s="14"/>
      <c r="AG11" s="14"/>
      <c r="AH11" s="14"/>
      <c r="AI11" s="14"/>
      <c r="AJ11" s="14"/>
      <c r="AK11" s="14"/>
      <c r="AL11" s="14"/>
      <c r="AM11" s="14"/>
      <c r="AN11" s="14"/>
      <c r="AO11" s="14"/>
      <c r="AP11" s="14"/>
      <c r="AQ11" s="14"/>
      <c r="AR11" s="14"/>
      <c r="AS11" s="14"/>
      <c r="AT11" s="14"/>
      <c r="AU11" s="14"/>
      <c r="AV11" s="14"/>
      <c r="AW11" s="14"/>
      <c r="AX11" s="14"/>
      <c r="AY11" s="14"/>
      <c r="AZ11" s="14"/>
      <c r="BA11" s="14"/>
      <c r="BB11" s="14"/>
      <c r="BC11" s="14"/>
      <c r="BD11" s="14"/>
      <c r="BE11" s="14"/>
      <c r="BF11" s="14"/>
      <c r="BG11" s="14"/>
      <c r="BH11" s="14"/>
      <c r="BI11" s="14"/>
      <c r="BJ11" s="14"/>
      <c r="BK11" s="14"/>
      <c r="BL11" s="14"/>
      <c r="BM11" s="14"/>
      <c r="BN11" s="14"/>
      <c r="BO11" s="14"/>
      <c r="BP11" s="14"/>
      <c r="BQ11" s="14"/>
      <c r="BR11" s="14"/>
      <c r="BS11" s="14"/>
      <c r="BT11" s="14"/>
      <c r="BU11" s="14"/>
      <c r="BV11" s="14"/>
      <c r="BW11" s="14"/>
      <c r="BX11" s="14"/>
      <c r="BY11" s="14"/>
      <c r="BZ11" s="14"/>
      <c r="CA11" s="14"/>
      <c r="CB11" s="14"/>
      <c r="CC11" s="14"/>
      <c r="CD11" s="14"/>
      <c r="CE11" s="14"/>
      <c r="CF11" s="14"/>
      <c r="CG11" s="14"/>
      <c r="CH11" s="14"/>
      <c r="CI11" s="14"/>
      <c r="CJ11" s="14"/>
      <c r="CK11" s="14"/>
      <c r="CL11" s="14"/>
      <c r="CM11" s="14"/>
      <c r="CN11" s="14"/>
      <c r="CO11" s="14"/>
      <c r="CP11" s="14"/>
      <c r="CQ11" s="14"/>
      <c r="CR11" s="14"/>
      <c r="CS11" s="14"/>
      <c r="CT11" s="14"/>
      <c r="CU11" s="14"/>
      <c r="CV11" s="14"/>
      <c r="CW11" s="14"/>
      <c r="CX11" s="14"/>
      <c r="CY11" s="14"/>
      <c r="CZ11" s="14"/>
      <c r="DA11" s="14"/>
      <c r="DB11" s="14"/>
      <c r="DC11" s="14"/>
      <c r="DD11" s="14"/>
      <c r="DE11" s="14"/>
      <c r="DF11" s="14"/>
      <c r="DG11" s="14"/>
      <c r="DH11" s="14"/>
      <c r="DI11" s="14"/>
      <c r="DJ11" s="14"/>
      <c r="DK11" s="14"/>
      <c r="DL11" s="14"/>
      <c r="DM11" s="14"/>
      <c r="DN11" s="14"/>
      <c r="DO11" s="14"/>
      <c r="DP11" s="14"/>
      <c r="DQ11" s="14"/>
      <c r="DR11" s="14"/>
      <c r="DS11" s="14"/>
      <c r="DT11" s="14"/>
      <c r="DU11" s="14"/>
      <c r="DV11" s="14"/>
      <c r="DW11" s="14"/>
      <c r="DX11" s="14"/>
      <c r="DY11" s="14"/>
      <c r="DZ11" s="14"/>
      <c r="EA11" s="14"/>
      <c r="EB11" s="14"/>
      <c r="EC11" s="14"/>
      <c r="ED11" s="14"/>
      <c r="EE11" s="14"/>
      <c r="EF11" s="14"/>
      <c r="EG11" s="14"/>
      <c r="EH11" s="14"/>
      <c r="EI11" s="14"/>
      <c r="EJ11" s="14"/>
      <c r="EK11" s="14"/>
      <c r="EL11" s="14"/>
      <c r="EM11" s="14"/>
      <c r="EN11" s="14"/>
      <c r="EO11" s="14"/>
      <c r="EP11" s="14"/>
      <c r="EQ11" s="14"/>
      <c r="ER11" s="14"/>
      <c r="ES11" s="14"/>
      <c r="ET11" s="14"/>
      <c r="EU11" s="14"/>
      <c r="EV11" s="14"/>
      <c r="EW11" s="14"/>
      <c r="EX11" s="14"/>
      <c r="EY11" s="14"/>
      <c r="EZ11" s="14"/>
      <c r="FA11" s="14"/>
      <c r="FB11" s="14"/>
      <c r="FC11" s="14"/>
      <c r="FD11" s="14"/>
      <c r="FE11" s="14"/>
      <c r="FF11" s="14"/>
      <c r="FG11" s="14"/>
      <c r="FH11" s="14"/>
      <c r="FI11" s="14"/>
      <c r="FJ11" s="14"/>
      <c r="FK11" s="14"/>
      <c r="FL11" s="14"/>
      <c r="FM11" s="14"/>
      <c r="FN11" s="14"/>
      <c r="FO11" s="14"/>
      <c r="FP11" s="14"/>
      <c r="FQ11" s="14"/>
      <c r="FR11" s="14"/>
      <c r="FS11" s="14"/>
      <c r="FT11" s="14"/>
      <c r="FU11" s="14"/>
      <c r="FV11" s="14"/>
      <c r="FW11" s="14"/>
      <c r="FX11" s="14"/>
      <c r="FY11" s="14"/>
      <c r="FZ11" s="14"/>
      <c r="GA11" s="14"/>
      <c r="GB11" s="14"/>
      <c r="GC11" s="14"/>
      <c r="GD11" s="14"/>
      <c r="GE11" s="14"/>
      <c r="GF11" s="14"/>
      <c r="GG11" s="14"/>
      <c r="GH11" s="14"/>
      <c r="GI11" s="14"/>
      <c r="GJ11" s="14"/>
      <c r="GK11" s="14"/>
      <c r="GL11" s="14"/>
      <c r="GM11" s="14"/>
      <c r="GN11" s="14"/>
      <c r="GO11" s="14"/>
      <c r="GP11" s="14"/>
      <c r="GQ11" s="14"/>
      <c r="GR11" s="14"/>
      <c r="GS11" s="14"/>
      <c r="GT11" s="14"/>
      <c r="GU11" s="14"/>
      <c r="GV11" s="14"/>
      <c r="GW11" s="14"/>
      <c r="GX11" s="14"/>
      <c r="GY11" s="14"/>
      <c r="GZ11" s="14"/>
      <c r="HA11" s="14"/>
      <c r="HB11" s="14"/>
      <c r="HC11" s="14"/>
      <c r="HD11" s="14"/>
      <c r="HE11" s="14"/>
      <c r="HF11" s="14"/>
      <c r="HG11" s="14"/>
      <c r="HH11" s="14"/>
      <c r="HI11" s="14"/>
      <c r="HJ11" s="14"/>
      <c r="HK11" s="14"/>
      <c r="HL11" s="14"/>
      <c r="HM11" s="14"/>
      <c r="HN11" s="14"/>
      <c r="HO11" s="14"/>
      <c r="HP11" s="14"/>
      <c r="HQ11" s="14"/>
      <c r="HR11" s="14"/>
      <c r="HS11" s="14"/>
      <c r="HT11" s="14"/>
      <c r="HU11" s="14"/>
      <c r="HV11" s="14"/>
      <c r="HW11" s="14"/>
      <c r="HX11" s="14"/>
      <c r="HY11" s="14"/>
      <c r="HZ11" s="14"/>
      <c r="IA11" s="14"/>
      <c r="IB11" s="14"/>
      <c r="IC11" s="14"/>
      <c r="ID11" s="14"/>
      <c r="IE11" s="14"/>
      <c r="IF11" s="14"/>
      <c r="IG11" s="14"/>
      <c r="IH11" s="14"/>
      <c r="II11" s="14"/>
      <c r="IJ11" s="14"/>
      <c r="IK11" s="14"/>
      <c r="IL11" s="14"/>
      <c r="IM11" s="14"/>
      <c r="IN11" s="14"/>
      <c r="IO11" s="14"/>
      <c r="IP11" s="14"/>
      <c r="IQ11" s="14"/>
      <c r="IR11" s="14"/>
      <c r="IS11" s="14"/>
      <c r="IT11" s="14"/>
      <c r="IU11" s="14"/>
      <c r="IV11" s="14"/>
    </row>
    <row r="12" spans="1:256" x14ac:dyDescent="0.2">
      <c r="A12" s="525"/>
      <c r="B12" s="525"/>
      <c r="C12" s="492"/>
      <c r="D12" s="493"/>
      <c r="E12" s="493"/>
      <c r="F12" s="494"/>
      <c r="G12" s="474" t="s">
        <v>179</v>
      </c>
      <c r="H12" s="495"/>
      <c r="I12" s="495"/>
      <c r="J12" s="475"/>
      <c r="K12" s="474" t="s">
        <v>180</v>
      </c>
      <c r="L12" s="495"/>
      <c r="M12" s="495"/>
      <c r="N12" s="475"/>
      <c r="O12" s="463" t="s">
        <v>19</v>
      </c>
      <c r="P12" s="463"/>
      <c r="Q12" s="463"/>
      <c r="R12" s="463"/>
      <c r="S12" s="532"/>
      <c r="T12" s="533"/>
      <c r="U12" s="533"/>
      <c r="V12" s="533"/>
      <c r="W12" s="131"/>
      <c r="X12" s="131"/>
      <c r="Y12" s="131"/>
      <c r="Z12" s="131"/>
      <c r="AA12" s="131"/>
      <c r="AB12" s="131"/>
      <c r="AC12" s="131"/>
      <c r="AD12" s="131"/>
      <c r="AE12" s="14"/>
      <c r="AF12" s="14"/>
      <c r="AG12" s="14"/>
      <c r="AH12" s="14"/>
      <c r="AI12" s="14"/>
      <c r="AJ12" s="14"/>
      <c r="AK12" s="14"/>
      <c r="AL12" s="14"/>
      <c r="AM12" s="14"/>
      <c r="AN12" s="14"/>
      <c r="AO12" s="14"/>
      <c r="AP12" s="14"/>
      <c r="AQ12" s="14"/>
      <c r="AR12" s="14"/>
      <c r="AS12" s="14"/>
      <c r="AT12" s="14"/>
      <c r="AU12" s="14"/>
      <c r="AV12" s="14"/>
      <c r="AW12" s="14"/>
      <c r="AX12" s="14"/>
      <c r="AY12" s="14"/>
      <c r="AZ12" s="14"/>
      <c r="BA12" s="14"/>
      <c r="BB12" s="14"/>
      <c r="BC12" s="14"/>
      <c r="BD12" s="14"/>
      <c r="BE12" s="14"/>
      <c r="BF12" s="14"/>
      <c r="BG12" s="14"/>
      <c r="BH12" s="14"/>
      <c r="BI12" s="14"/>
      <c r="BJ12" s="14"/>
      <c r="BK12" s="14"/>
      <c r="BL12" s="14"/>
      <c r="BM12" s="14"/>
      <c r="BN12" s="14"/>
      <c r="BO12" s="14"/>
      <c r="BP12" s="14"/>
      <c r="BQ12" s="14"/>
      <c r="BR12" s="14"/>
      <c r="BS12" s="14"/>
      <c r="BT12" s="14"/>
      <c r="BU12" s="14"/>
      <c r="BV12" s="14"/>
      <c r="BW12" s="14"/>
      <c r="BX12" s="14"/>
      <c r="BY12" s="14"/>
      <c r="BZ12" s="14"/>
      <c r="CA12" s="14"/>
      <c r="CB12" s="14"/>
      <c r="CC12" s="14"/>
      <c r="CD12" s="14"/>
      <c r="CE12" s="14"/>
      <c r="CF12" s="14"/>
      <c r="CG12" s="14"/>
      <c r="CH12" s="14"/>
      <c r="CI12" s="14"/>
      <c r="CJ12" s="14"/>
      <c r="CK12" s="14"/>
      <c r="CL12" s="14"/>
      <c r="CM12" s="14"/>
      <c r="CN12" s="14"/>
      <c r="CO12" s="14"/>
      <c r="CP12" s="14"/>
      <c r="CQ12" s="14"/>
      <c r="CR12" s="14"/>
      <c r="CS12" s="14"/>
      <c r="CT12" s="14"/>
      <c r="CU12" s="14"/>
      <c r="CV12" s="14"/>
      <c r="CW12" s="14"/>
      <c r="CX12" s="14"/>
      <c r="CY12" s="14"/>
      <c r="CZ12" s="14"/>
      <c r="DA12" s="14"/>
      <c r="DB12" s="14"/>
      <c r="DC12" s="14"/>
      <c r="DD12" s="14"/>
      <c r="DE12" s="14"/>
      <c r="DF12" s="14"/>
      <c r="DG12" s="14"/>
      <c r="DH12" s="14"/>
      <c r="DI12" s="14"/>
      <c r="DJ12" s="14"/>
      <c r="DK12" s="14"/>
      <c r="DL12" s="14"/>
      <c r="DM12" s="14"/>
      <c r="DN12" s="14"/>
      <c r="DO12" s="14"/>
      <c r="DP12" s="14"/>
      <c r="DQ12" s="14"/>
      <c r="DR12" s="14"/>
      <c r="DS12" s="14"/>
      <c r="DT12" s="14"/>
      <c r="DU12" s="14"/>
      <c r="DV12" s="14"/>
      <c r="DW12" s="14"/>
      <c r="DX12" s="14"/>
      <c r="DY12" s="14"/>
      <c r="DZ12" s="14"/>
      <c r="EA12" s="14"/>
      <c r="EB12" s="14"/>
      <c r="EC12" s="14"/>
      <c r="ED12" s="14"/>
      <c r="EE12" s="14"/>
      <c r="EF12" s="14"/>
      <c r="EG12" s="14"/>
      <c r="EH12" s="14"/>
      <c r="EI12" s="14"/>
      <c r="EJ12" s="14"/>
      <c r="EK12" s="14"/>
      <c r="EL12" s="14"/>
      <c r="EM12" s="14"/>
      <c r="EN12" s="14"/>
      <c r="EO12" s="14"/>
      <c r="EP12" s="14"/>
      <c r="EQ12" s="14"/>
      <c r="ER12" s="14"/>
      <c r="ES12" s="14"/>
      <c r="ET12" s="14"/>
      <c r="EU12" s="14"/>
      <c r="EV12" s="14"/>
      <c r="EW12" s="14"/>
      <c r="EX12" s="14"/>
      <c r="EY12" s="14"/>
      <c r="EZ12" s="14"/>
      <c r="FA12" s="14"/>
      <c r="FB12" s="14"/>
      <c r="FC12" s="14"/>
      <c r="FD12" s="14"/>
      <c r="FE12" s="14"/>
      <c r="FF12" s="14"/>
      <c r="FG12" s="14"/>
      <c r="FH12" s="14"/>
      <c r="FI12" s="14"/>
      <c r="FJ12" s="14"/>
      <c r="FK12" s="14"/>
      <c r="FL12" s="14"/>
      <c r="FM12" s="14"/>
      <c r="FN12" s="14"/>
      <c r="FO12" s="14"/>
      <c r="FP12" s="14"/>
      <c r="FQ12" s="14"/>
      <c r="FR12" s="14"/>
      <c r="FS12" s="14"/>
      <c r="FT12" s="14"/>
      <c r="FU12" s="14"/>
      <c r="FV12" s="14"/>
      <c r="FW12" s="14"/>
      <c r="FX12" s="14"/>
      <c r="FY12" s="14"/>
      <c r="FZ12" s="14"/>
      <c r="GA12" s="14"/>
      <c r="GB12" s="14"/>
      <c r="GC12" s="14"/>
      <c r="GD12" s="14"/>
      <c r="GE12" s="14"/>
      <c r="GF12" s="14"/>
      <c r="GG12" s="14"/>
      <c r="GH12" s="14"/>
      <c r="GI12" s="14"/>
      <c r="GJ12" s="14"/>
      <c r="GK12" s="14"/>
      <c r="GL12" s="14"/>
      <c r="GM12" s="14"/>
      <c r="GN12" s="14"/>
      <c r="GO12" s="14"/>
      <c r="GP12" s="14"/>
      <c r="GQ12" s="14"/>
      <c r="GR12" s="14"/>
      <c r="GS12" s="14"/>
      <c r="GT12" s="14"/>
      <c r="GU12" s="14"/>
      <c r="GV12" s="14"/>
      <c r="GW12" s="14"/>
      <c r="GX12" s="14"/>
      <c r="GY12" s="14"/>
      <c r="GZ12" s="14"/>
      <c r="HA12" s="14"/>
      <c r="HB12" s="14"/>
      <c r="HC12" s="14"/>
      <c r="HD12" s="14"/>
      <c r="HE12" s="14"/>
      <c r="HF12" s="14"/>
      <c r="HG12" s="14"/>
      <c r="HH12" s="14"/>
      <c r="HI12" s="14"/>
      <c r="HJ12" s="14"/>
      <c r="HK12" s="14"/>
      <c r="HL12" s="14"/>
      <c r="HM12" s="14"/>
      <c r="HN12" s="14"/>
      <c r="HO12" s="14"/>
      <c r="HP12" s="14"/>
      <c r="HQ12" s="14"/>
      <c r="HR12" s="14"/>
      <c r="HS12" s="14"/>
      <c r="HT12" s="14"/>
      <c r="HU12" s="14"/>
      <c r="HV12" s="14"/>
      <c r="HW12" s="14"/>
      <c r="HX12" s="14"/>
      <c r="HY12" s="14"/>
      <c r="HZ12" s="14"/>
      <c r="IA12" s="14"/>
      <c r="IB12" s="14"/>
      <c r="IC12" s="14"/>
      <c r="ID12" s="14"/>
      <c r="IE12" s="14"/>
      <c r="IF12" s="14"/>
      <c r="IG12" s="14"/>
      <c r="IH12" s="14"/>
      <c r="II12" s="14"/>
      <c r="IJ12" s="14"/>
      <c r="IK12" s="14"/>
      <c r="IL12" s="14"/>
      <c r="IM12" s="14"/>
      <c r="IN12" s="14"/>
      <c r="IO12" s="14"/>
      <c r="IP12" s="14"/>
      <c r="IQ12" s="14"/>
      <c r="IR12" s="14"/>
      <c r="IS12" s="14"/>
      <c r="IT12" s="14"/>
      <c r="IU12" s="14"/>
      <c r="IV12" s="14"/>
    </row>
    <row r="13" spans="1:256" ht="38.25" x14ac:dyDescent="0.2">
      <c r="A13" s="176"/>
      <c r="B13" s="176"/>
      <c r="C13" s="175" t="s">
        <v>250</v>
      </c>
      <c r="D13" s="175" t="s">
        <v>251</v>
      </c>
      <c r="E13" s="175" t="s">
        <v>252</v>
      </c>
      <c r="F13" s="175" t="s">
        <v>93</v>
      </c>
      <c r="G13" s="175" t="s">
        <v>250</v>
      </c>
      <c r="H13" s="175" t="s">
        <v>251</v>
      </c>
      <c r="I13" s="175" t="s">
        <v>252</v>
      </c>
      <c r="J13" s="175" t="s">
        <v>19</v>
      </c>
      <c r="K13" s="175" t="s">
        <v>250</v>
      </c>
      <c r="L13" s="175" t="s">
        <v>251</v>
      </c>
      <c r="M13" s="175" t="s">
        <v>252</v>
      </c>
      <c r="N13" s="175" t="s">
        <v>93</v>
      </c>
      <c r="O13" s="175" t="s">
        <v>250</v>
      </c>
      <c r="P13" s="175" t="s">
        <v>251</v>
      </c>
      <c r="Q13" s="175" t="s">
        <v>252</v>
      </c>
      <c r="R13" s="175" t="s">
        <v>19</v>
      </c>
      <c r="S13" s="5" t="s">
        <v>459</v>
      </c>
      <c r="T13" s="5" t="s">
        <v>460</v>
      </c>
      <c r="U13" s="5" t="s">
        <v>461</v>
      </c>
      <c r="V13" s="266" t="s">
        <v>462</v>
      </c>
      <c r="W13" s="131"/>
      <c r="X13" s="131"/>
      <c r="Y13" s="131"/>
      <c r="Z13" s="131"/>
      <c r="AA13" s="131"/>
      <c r="AB13" s="131"/>
      <c r="AC13" s="131"/>
      <c r="AD13" s="131"/>
      <c r="AE13" s="14"/>
      <c r="AF13" s="14"/>
      <c r="AG13" s="14"/>
      <c r="AH13" s="14"/>
      <c r="AI13" s="14"/>
      <c r="AJ13" s="14"/>
      <c r="AK13" s="14"/>
      <c r="AL13" s="14"/>
      <c r="AM13" s="14"/>
      <c r="AN13" s="14"/>
      <c r="AO13" s="14"/>
      <c r="AP13" s="14"/>
      <c r="AQ13" s="14"/>
      <c r="AR13" s="14"/>
      <c r="AS13" s="14"/>
      <c r="AT13" s="14"/>
      <c r="AU13" s="14"/>
      <c r="AV13" s="14"/>
      <c r="AW13" s="14"/>
      <c r="AX13" s="14"/>
      <c r="AY13" s="14"/>
      <c r="AZ13" s="14"/>
      <c r="BA13" s="14"/>
      <c r="BB13" s="14"/>
      <c r="BC13" s="14"/>
      <c r="BD13" s="14"/>
      <c r="BE13" s="14"/>
      <c r="BF13" s="14"/>
      <c r="BG13" s="14"/>
      <c r="BH13" s="14"/>
      <c r="BI13" s="14"/>
      <c r="BJ13" s="14"/>
      <c r="BK13" s="14"/>
      <c r="BL13" s="14"/>
      <c r="BM13" s="14"/>
      <c r="BN13" s="14"/>
      <c r="BO13" s="14"/>
      <c r="BP13" s="14"/>
      <c r="BQ13" s="14"/>
      <c r="BR13" s="14"/>
      <c r="BS13" s="14"/>
      <c r="BT13" s="14"/>
      <c r="BU13" s="14"/>
      <c r="BV13" s="14"/>
      <c r="BW13" s="14"/>
      <c r="BX13" s="14"/>
      <c r="BY13" s="14"/>
      <c r="BZ13" s="14"/>
      <c r="CA13" s="14"/>
      <c r="CB13" s="14"/>
      <c r="CC13" s="14"/>
      <c r="CD13" s="14"/>
      <c r="CE13" s="14"/>
      <c r="CF13" s="14"/>
      <c r="CG13" s="14"/>
      <c r="CH13" s="14"/>
      <c r="CI13" s="14"/>
      <c r="CJ13" s="14"/>
      <c r="CK13" s="14"/>
      <c r="CL13" s="14"/>
      <c r="CM13" s="14"/>
      <c r="CN13" s="14"/>
      <c r="CO13" s="14"/>
      <c r="CP13" s="14"/>
      <c r="CQ13" s="14"/>
      <c r="CR13" s="14"/>
      <c r="CS13" s="14"/>
      <c r="CT13" s="14"/>
      <c r="CU13" s="14"/>
      <c r="CV13" s="14"/>
      <c r="CW13" s="14"/>
      <c r="CX13" s="14"/>
      <c r="CY13" s="14"/>
      <c r="CZ13" s="14"/>
      <c r="DA13" s="14"/>
      <c r="DB13" s="14"/>
      <c r="DC13" s="14"/>
      <c r="DD13" s="14"/>
      <c r="DE13" s="14"/>
      <c r="DF13" s="14"/>
      <c r="DG13" s="14"/>
      <c r="DH13" s="14"/>
      <c r="DI13" s="14"/>
      <c r="DJ13" s="14"/>
      <c r="DK13" s="14"/>
      <c r="DL13" s="14"/>
      <c r="DM13" s="14"/>
      <c r="DN13" s="14"/>
      <c r="DO13" s="14"/>
      <c r="DP13" s="14"/>
      <c r="DQ13" s="14"/>
      <c r="DR13" s="14"/>
      <c r="DS13" s="14"/>
      <c r="DT13" s="14"/>
      <c r="DU13" s="14"/>
      <c r="DV13" s="14"/>
      <c r="DW13" s="14"/>
      <c r="DX13" s="14"/>
      <c r="DY13" s="14"/>
      <c r="DZ13" s="14"/>
      <c r="EA13" s="14"/>
      <c r="EB13" s="14"/>
      <c r="EC13" s="14"/>
      <c r="ED13" s="14"/>
      <c r="EE13" s="14"/>
      <c r="EF13" s="14"/>
      <c r="EG13" s="14"/>
      <c r="EH13" s="14"/>
      <c r="EI13" s="14"/>
      <c r="EJ13" s="14"/>
      <c r="EK13" s="14"/>
      <c r="EL13" s="14"/>
      <c r="EM13" s="14"/>
      <c r="EN13" s="14"/>
      <c r="EO13" s="14"/>
      <c r="EP13" s="14"/>
      <c r="EQ13" s="14"/>
      <c r="ER13" s="14"/>
      <c r="ES13" s="14"/>
      <c r="ET13" s="14"/>
      <c r="EU13" s="14"/>
      <c r="EV13" s="14"/>
      <c r="EW13" s="14"/>
      <c r="EX13" s="14"/>
      <c r="EY13" s="14"/>
      <c r="EZ13" s="14"/>
      <c r="FA13" s="14"/>
      <c r="FB13" s="14"/>
      <c r="FC13" s="14"/>
      <c r="FD13" s="14"/>
      <c r="FE13" s="14"/>
      <c r="FF13" s="14"/>
      <c r="FG13" s="14"/>
      <c r="FH13" s="14"/>
      <c r="FI13" s="14"/>
      <c r="FJ13" s="14"/>
      <c r="FK13" s="14"/>
      <c r="FL13" s="14"/>
      <c r="FM13" s="14"/>
      <c r="FN13" s="14"/>
      <c r="FO13" s="14"/>
      <c r="FP13" s="14"/>
      <c r="FQ13" s="14"/>
      <c r="FR13" s="14"/>
      <c r="FS13" s="14"/>
      <c r="FT13" s="14"/>
      <c r="FU13" s="14"/>
      <c r="FV13" s="14"/>
      <c r="FW13" s="14"/>
      <c r="FX13" s="14"/>
      <c r="FY13" s="14"/>
      <c r="FZ13" s="14"/>
      <c r="GA13" s="14"/>
      <c r="GB13" s="14"/>
      <c r="GC13" s="14"/>
      <c r="GD13" s="14"/>
      <c r="GE13" s="14"/>
      <c r="GF13" s="14"/>
      <c r="GG13" s="14"/>
      <c r="GH13" s="14"/>
      <c r="GI13" s="14"/>
      <c r="GJ13" s="14"/>
      <c r="GK13" s="14"/>
      <c r="GL13" s="14"/>
      <c r="GM13" s="14"/>
      <c r="GN13" s="14"/>
      <c r="GO13" s="14"/>
      <c r="GP13" s="14"/>
      <c r="GQ13" s="14"/>
      <c r="GR13" s="14"/>
      <c r="GS13" s="14"/>
      <c r="GT13" s="14"/>
      <c r="GU13" s="14"/>
      <c r="GV13" s="14"/>
      <c r="GW13" s="14"/>
      <c r="GX13" s="14"/>
      <c r="GY13" s="14"/>
      <c r="GZ13" s="14"/>
      <c r="HA13" s="14"/>
      <c r="HB13" s="14"/>
      <c r="HC13" s="14"/>
      <c r="HD13" s="14"/>
      <c r="HE13" s="14"/>
      <c r="HF13" s="14"/>
      <c r="HG13" s="14"/>
      <c r="HH13" s="14"/>
      <c r="HI13" s="14"/>
      <c r="HJ13" s="14"/>
      <c r="HK13" s="14"/>
      <c r="HL13" s="14"/>
      <c r="HM13" s="14"/>
      <c r="HN13" s="14"/>
      <c r="HO13" s="14"/>
      <c r="HP13" s="14"/>
      <c r="HQ13" s="14"/>
      <c r="HR13" s="14"/>
      <c r="HS13" s="14"/>
      <c r="HT13" s="14"/>
      <c r="HU13" s="14"/>
      <c r="HV13" s="14"/>
      <c r="HW13" s="14"/>
      <c r="HX13" s="14"/>
      <c r="HY13" s="14"/>
      <c r="HZ13" s="14"/>
      <c r="IA13" s="14"/>
      <c r="IB13" s="14"/>
      <c r="IC13" s="14"/>
      <c r="ID13" s="14"/>
      <c r="IE13" s="14"/>
      <c r="IF13" s="14"/>
      <c r="IG13" s="14"/>
      <c r="IH13" s="14"/>
      <c r="II13" s="14"/>
      <c r="IJ13" s="14"/>
      <c r="IK13" s="14"/>
      <c r="IL13" s="14"/>
      <c r="IM13" s="14"/>
      <c r="IN13" s="14"/>
      <c r="IO13" s="14"/>
      <c r="IP13" s="14"/>
      <c r="IQ13" s="14"/>
      <c r="IR13" s="14"/>
      <c r="IS13" s="14"/>
      <c r="IT13" s="14"/>
      <c r="IU13" s="14"/>
      <c r="IV13" s="14"/>
    </row>
    <row r="14" spans="1:256" x14ac:dyDescent="0.2">
      <c r="A14" s="155">
        <v>1</v>
      </c>
      <c r="B14" s="177">
        <v>2</v>
      </c>
      <c r="C14" s="155">
        <v>3</v>
      </c>
      <c r="D14" s="155">
        <v>4</v>
      </c>
      <c r="E14" s="177">
        <v>5</v>
      </c>
      <c r="F14" s="155">
        <v>6</v>
      </c>
      <c r="G14" s="155">
        <v>7</v>
      </c>
      <c r="H14" s="177">
        <v>8</v>
      </c>
      <c r="I14" s="155">
        <v>9</v>
      </c>
      <c r="J14" s="155">
        <v>10</v>
      </c>
      <c r="K14" s="177">
        <v>11</v>
      </c>
      <c r="L14" s="155">
        <v>12</v>
      </c>
      <c r="M14" s="155">
        <v>13</v>
      </c>
      <c r="N14" s="177">
        <v>14</v>
      </c>
      <c r="O14" s="155">
        <v>15</v>
      </c>
      <c r="P14" s="155">
        <v>16</v>
      </c>
      <c r="Q14" s="177">
        <v>17</v>
      </c>
      <c r="R14" s="155">
        <v>18</v>
      </c>
      <c r="S14" s="155">
        <v>19</v>
      </c>
      <c r="T14" s="177">
        <v>20</v>
      </c>
      <c r="U14" s="155">
        <v>21</v>
      </c>
      <c r="V14" s="155">
        <v>22</v>
      </c>
      <c r="W14" s="178"/>
      <c r="X14" s="178"/>
      <c r="Y14" s="178"/>
      <c r="Z14" s="178"/>
      <c r="AA14" s="178"/>
      <c r="AB14" s="178"/>
      <c r="AC14" s="178"/>
      <c r="AD14" s="178"/>
      <c r="AE14" s="178"/>
      <c r="AF14" s="178"/>
      <c r="AG14" s="69"/>
      <c r="AH14" s="69"/>
      <c r="AI14" s="69"/>
      <c r="AJ14" s="69"/>
      <c r="AK14" s="69"/>
      <c r="AL14" s="69"/>
      <c r="AM14" s="69"/>
      <c r="AN14" s="69"/>
      <c r="AO14" s="69"/>
      <c r="AP14" s="69"/>
      <c r="AQ14" s="69"/>
      <c r="AR14" s="69"/>
      <c r="AS14" s="69"/>
      <c r="AT14" s="69"/>
      <c r="AU14" s="69"/>
      <c r="AV14" s="69"/>
      <c r="AW14" s="69"/>
      <c r="AX14" s="69"/>
      <c r="AY14" s="69"/>
      <c r="AZ14" s="69"/>
      <c r="BA14" s="69"/>
      <c r="BB14" s="69"/>
      <c r="BC14" s="69"/>
      <c r="BD14" s="69"/>
      <c r="BE14" s="69"/>
      <c r="BF14" s="69"/>
      <c r="BG14" s="69"/>
      <c r="BH14" s="69"/>
      <c r="BI14" s="69"/>
      <c r="BJ14" s="69"/>
      <c r="BK14" s="69"/>
      <c r="BL14" s="69"/>
      <c r="BM14" s="69"/>
      <c r="BN14" s="69"/>
      <c r="BO14" s="69"/>
      <c r="BP14" s="69"/>
      <c r="BQ14" s="69"/>
      <c r="BR14" s="69"/>
      <c r="BS14" s="69"/>
      <c r="BT14" s="69"/>
      <c r="BU14" s="69"/>
      <c r="BV14" s="69"/>
      <c r="BW14" s="69"/>
      <c r="BX14" s="69"/>
      <c r="BY14" s="69"/>
      <c r="BZ14" s="69"/>
      <c r="CA14" s="69"/>
      <c r="CB14" s="69"/>
      <c r="CC14" s="69"/>
      <c r="CD14" s="69"/>
      <c r="CE14" s="69"/>
      <c r="CF14" s="69"/>
      <c r="CG14" s="69"/>
      <c r="CH14" s="69"/>
      <c r="CI14" s="69"/>
      <c r="CJ14" s="69"/>
      <c r="CK14" s="69"/>
      <c r="CL14" s="69"/>
      <c r="CM14" s="69"/>
      <c r="CN14" s="69"/>
      <c r="CO14" s="69"/>
      <c r="CP14" s="69"/>
      <c r="CQ14" s="69"/>
      <c r="CR14" s="69"/>
      <c r="CS14" s="69"/>
      <c r="CT14" s="69"/>
      <c r="CU14" s="69"/>
      <c r="CV14" s="69"/>
      <c r="CW14" s="69"/>
      <c r="CX14" s="69"/>
      <c r="CY14" s="69"/>
      <c r="CZ14" s="69"/>
      <c r="DA14" s="69"/>
      <c r="DB14" s="69"/>
      <c r="DC14" s="69"/>
      <c r="DD14" s="69"/>
      <c r="DE14" s="69"/>
      <c r="DF14" s="69"/>
      <c r="DG14" s="69"/>
      <c r="DH14" s="69"/>
      <c r="DI14" s="69"/>
      <c r="DJ14" s="69"/>
      <c r="DK14" s="69"/>
      <c r="DL14" s="69"/>
      <c r="DM14" s="69"/>
      <c r="DN14" s="69"/>
      <c r="DO14" s="69"/>
      <c r="DP14" s="69"/>
      <c r="DQ14" s="69"/>
      <c r="DR14" s="69"/>
      <c r="DS14" s="69"/>
      <c r="DT14" s="69"/>
      <c r="DU14" s="69"/>
      <c r="DV14" s="69"/>
      <c r="DW14" s="69"/>
      <c r="DX14" s="69"/>
      <c r="DY14" s="69"/>
      <c r="DZ14" s="69"/>
      <c r="EA14" s="69"/>
      <c r="EB14" s="69"/>
      <c r="EC14" s="69"/>
      <c r="ED14" s="69"/>
      <c r="EE14" s="69"/>
      <c r="EF14" s="69"/>
      <c r="EG14" s="69"/>
      <c r="EH14" s="69"/>
      <c r="EI14" s="69"/>
      <c r="EJ14" s="69"/>
      <c r="EK14" s="69"/>
      <c r="EL14" s="69"/>
      <c r="EM14" s="69"/>
      <c r="EN14" s="69"/>
      <c r="EO14" s="69"/>
      <c r="EP14" s="69"/>
      <c r="EQ14" s="69"/>
      <c r="ER14" s="69"/>
      <c r="ES14" s="69"/>
      <c r="ET14" s="69"/>
      <c r="EU14" s="69"/>
      <c r="EV14" s="69"/>
      <c r="EW14" s="69"/>
      <c r="EX14" s="69"/>
      <c r="EY14" s="69"/>
      <c r="EZ14" s="69"/>
      <c r="FA14" s="69"/>
      <c r="FB14" s="69"/>
      <c r="FC14" s="69"/>
      <c r="FD14" s="69"/>
      <c r="FE14" s="69"/>
      <c r="FF14" s="69"/>
      <c r="FG14" s="69"/>
      <c r="FH14" s="69"/>
      <c r="FI14" s="69"/>
      <c r="FJ14" s="69"/>
      <c r="FK14" s="69"/>
      <c r="FL14" s="69"/>
      <c r="FM14" s="69"/>
      <c r="FN14" s="69"/>
      <c r="FO14" s="69"/>
      <c r="FP14" s="69"/>
      <c r="FQ14" s="69"/>
      <c r="FR14" s="69"/>
      <c r="FS14" s="69"/>
      <c r="FT14" s="69"/>
      <c r="FU14" s="69"/>
      <c r="FV14" s="69"/>
      <c r="FW14" s="69"/>
      <c r="FX14" s="69"/>
      <c r="FY14" s="69"/>
      <c r="FZ14" s="69"/>
      <c r="GA14" s="69"/>
      <c r="GB14" s="69"/>
      <c r="GC14" s="69"/>
      <c r="GD14" s="69"/>
      <c r="GE14" s="69"/>
      <c r="GF14" s="69"/>
      <c r="GG14" s="69"/>
      <c r="GH14" s="69"/>
      <c r="GI14" s="69"/>
      <c r="GJ14" s="69"/>
      <c r="GK14" s="69"/>
      <c r="GL14" s="69"/>
      <c r="GM14" s="69"/>
      <c r="GN14" s="69"/>
      <c r="GO14" s="69"/>
      <c r="GP14" s="69"/>
      <c r="GQ14" s="69"/>
      <c r="GR14" s="69"/>
      <c r="GS14" s="69"/>
      <c r="GT14" s="69"/>
      <c r="GU14" s="69"/>
      <c r="GV14" s="69"/>
      <c r="GW14" s="69"/>
      <c r="GX14" s="69"/>
      <c r="GY14" s="69"/>
      <c r="GZ14" s="69"/>
      <c r="HA14" s="69"/>
      <c r="HB14" s="69"/>
      <c r="HC14" s="69"/>
      <c r="HD14" s="69"/>
      <c r="HE14" s="69"/>
      <c r="HF14" s="69"/>
      <c r="HG14" s="69"/>
      <c r="HH14" s="69"/>
      <c r="HI14" s="69"/>
      <c r="HJ14" s="69"/>
      <c r="HK14" s="69"/>
      <c r="HL14" s="69"/>
      <c r="HM14" s="69"/>
      <c r="HN14" s="69"/>
      <c r="HO14" s="69"/>
      <c r="HP14" s="69"/>
      <c r="HQ14" s="69"/>
      <c r="HR14" s="69"/>
      <c r="HS14" s="69"/>
      <c r="HT14" s="69"/>
      <c r="HU14" s="69"/>
      <c r="HV14" s="69"/>
      <c r="HW14" s="69"/>
      <c r="HX14" s="69"/>
      <c r="HY14" s="69"/>
      <c r="HZ14" s="69"/>
      <c r="IA14" s="69"/>
      <c r="IB14" s="69"/>
      <c r="IC14" s="69"/>
      <c r="ID14" s="69"/>
      <c r="IE14" s="69"/>
      <c r="IF14" s="69"/>
      <c r="IG14" s="69"/>
      <c r="IH14" s="69"/>
      <c r="II14" s="69"/>
      <c r="IJ14" s="69"/>
      <c r="IK14" s="69"/>
      <c r="IL14" s="69"/>
      <c r="IM14" s="69"/>
      <c r="IN14" s="69"/>
      <c r="IO14" s="69"/>
      <c r="IP14" s="69"/>
      <c r="IQ14" s="69"/>
      <c r="IR14" s="69"/>
      <c r="IS14" s="69"/>
      <c r="IT14" s="69"/>
      <c r="IU14" s="69"/>
      <c r="IV14" s="69"/>
    </row>
    <row r="15" spans="1:256" ht="25.5" x14ac:dyDescent="0.2">
      <c r="A15" s="18"/>
      <c r="B15" s="179" t="s">
        <v>237</v>
      </c>
      <c r="C15" s="18"/>
      <c r="D15" s="18"/>
      <c r="E15" s="18"/>
      <c r="F15" s="264"/>
      <c r="G15" s="8"/>
      <c r="H15" s="8"/>
      <c r="I15" s="8"/>
      <c r="J15" s="264"/>
      <c r="K15" s="8"/>
      <c r="L15" s="8"/>
      <c r="M15" s="8"/>
      <c r="N15" s="8"/>
      <c r="O15" s="8"/>
      <c r="P15" s="8"/>
      <c r="Q15" s="8"/>
      <c r="R15" s="8"/>
      <c r="S15" s="8"/>
      <c r="T15" s="9"/>
      <c r="U15" s="9"/>
      <c r="V15" s="9"/>
      <c r="W15" s="132"/>
      <c r="X15" s="132"/>
      <c r="Y15" s="132"/>
      <c r="Z15" s="132"/>
      <c r="AA15" s="132"/>
      <c r="AB15" s="132"/>
      <c r="AC15" s="132"/>
      <c r="AD15" s="132"/>
      <c r="AE15" s="132"/>
      <c r="AF15" s="132"/>
      <c r="AG15" s="15"/>
      <c r="AH15" s="15"/>
      <c r="AI15" s="15"/>
      <c r="AJ15" s="15"/>
      <c r="AK15" s="15"/>
      <c r="AL15" s="15"/>
      <c r="AM15" s="15"/>
      <c r="AN15" s="15"/>
      <c r="AO15" s="15"/>
      <c r="AP15" s="15"/>
      <c r="AQ15" s="15"/>
      <c r="AR15" s="15"/>
      <c r="AS15" s="15"/>
      <c r="AT15" s="15"/>
      <c r="AU15" s="15"/>
      <c r="AV15" s="15"/>
      <c r="AW15" s="15"/>
      <c r="AX15" s="15"/>
      <c r="AY15" s="15"/>
      <c r="AZ15" s="15"/>
      <c r="BA15" s="15"/>
      <c r="BB15" s="15"/>
      <c r="BC15" s="15"/>
      <c r="BD15" s="15"/>
      <c r="BE15" s="15"/>
      <c r="BF15" s="15"/>
      <c r="BG15" s="15"/>
      <c r="BH15" s="15"/>
      <c r="BI15" s="15"/>
      <c r="BJ15" s="15"/>
      <c r="BK15" s="15"/>
      <c r="BL15" s="15"/>
      <c r="BM15" s="15"/>
      <c r="BN15" s="15"/>
      <c r="BO15" s="15"/>
      <c r="BP15" s="15"/>
      <c r="BQ15" s="15"/>
      <c r="BR15" s="15"/>
      <c r="BS15" s="15"/>
      <c r="BT15" s="15"/>
      <c r="BU15" s="15"/>
      <c r="BV15" s="15"/>
      <c r="BW15" s="15"/>
      <c r="BX15" s="15"/>
      <c r="BY15" s="15"/>
      <c r="BZ15" s="15"/>
      <c r="CA15" s="15"/>
      <c r="CB15" s="15"/>
      <c r="CC15" s="15"/>
      <c r="CD15" s="15"/>
      <c r="CE15" s="15"/>
      <c r="CF15" s="15"/>
      <c r="CG15" s="15"/>
      <c r="CH15" s="15"/>
      <c r="CI15" s="15"/>
      <c r="CJ15" s="15"/>
      <c r="CK15" s="15"/>
      <c r="CL15" s="15"/>
      <c r="CM15" s="15"/>
      <c r="CN15" s="15"/>
      <c r="CO15" s="15"/>
      <c r="CP15" s="15"/>
      <c r="CQ15" s="15"/>
      <c r="CR15" s="15"/>
      <c r="CS15" s="15"/>
      <c r="CT15" s="15"/>
      <c r="CU15" s="15"/>
      <c r="CV15" s="15"/>
      <c r="CW15" s="15"/>
      <c r="CX15" s="15"/>
      <c r="CY15" s="15"/>
      <c r="CZ15" s="15"/>
      <c r="DA15" s="15"/>
      <c r="DB15" s="15"/>
      <c r="DC15" s="15"/>
      <c r="DD15" s="15"/>
      <c r="DE15" s="15"/>
      <c r="DF15" s="15"/>
      <c r="DG15" s="15"/>
      <c r="DH15" s="15"/>
      <c r="DI15" s="15"/>
      <c r="DJ15" s="15"/>
      <c r="DK15" s="15"/>
      <c r="DL15" s="15"/>
      <c r="DM15" s="15"/>
      <c r="DN15" s="15"/>
      <c r="DO15" s="15"/>
      <c r="DP15" s="15"/>
      <c r="DQ15" s="15"/>
      <c r="DR15" s="15"/>
      <c r="DS15" s="15"/>
      <c r="DT15" s="15"/>
      <c r="DU15" s="15"/>
      <c r="DV15" s="15"/>
      <c r="DW15" s="15"/>
      <c r="DX15" s="15"/>
      <c r="DY15" s="15"/>
      <c r="DZ15" s="15"/>
      <c r="EA15" s="15"/>
      <c r="EB15" s="15"/>
      <c r="EC15" s="15"/>
      <c r="ED15" s="15"/>
      <c r="EE15" s="15"/>
      <c r="EF15" s="15"/>
      <c r="EG15" s="15"/>
      <c r="EH15" s="15"/>
      <c r="EI15" s="15"/>
      <c r="EJ15" s="15"/>
      <c r="EK15" s="15"/>
      <c r="EL15" s="15"/>
      <c r="EM15" s="15"/>
      <c r="EN15" s="15"/>
      <c r="EO15" s="15"/>
      <c r="EP15" s="15"/>
      <c r="EQ15" s="15"/>
      <c r="ER15" s="15"/>
      <c r="ES15" s="15"/>
      <c r="ET15" s="15"/>
      <c r="EU15" s="15"/>
      <c r="EV15" s="15"/>
      <c r="EW15" s="15"/>
      <c r="EX15" s="15"/>
      <c r="EY15" s="15"/>
      <c r="EZ15" s="15"/>
      <c r="FA15" s="15"/>
      <c r="FB15" s="15"/>
      <c r="FC15" s="15"/>
      <c r="FD15" s="15"/>
      <c r="FE15" s="15"/>
      <c r="FF15" s="15"/>
      <c r="FG15" s="15"/>
      <c r="FH15" s="15"/>
      <c r="FI15" s="15"/>
      <c r="FJ15" s="15"/>
      <c r="FK15" s="15"/>
      <c r="FL15" s="15"/>
      <c r="FM15" s="15"/>
      <c r="FN15" s="15"/>
      <c r="FO15" s="15"/>
      <c r="FP15" s="15"/>
      <c r="FQ15" s="15"/>
      <c r="FR15" s="15"/>
      <c r="FS15" s="15"/>
      <c r="FT15" s="15"/>
      <c r="FU15" s="15"/>
      <c r="FV15" s="15"/>
      <c r="FW15" s="15"/>
      <c r="FX15" s="15"/>
      <c r="FY15" s="15"/>
      <c r="FZ15" s="15"/>
      <c r="GA15" s="15"/>
      <c r="GB15" s="15"/>
      <c r="GC15" s="15"/>
      <c r="GD15" s="15"/>
      <c r="GE15" s="15"/>
      <c r="GF15" s="15"/>
      <c r="GG15" s="15"/>
      <c r="GH15" s="15"/>
      <c r="GI15" s="15"/>
      <c r="GJ15" s="15"/>
      <c r="GK15" s="15"/>
      <c r="GL15" s="15"/>
      <c r="GM15" s="15"/>
      <c r="GN15" s="15"/>
      <c r="GO15" s="15"/>
      <c r="GP15" s="15"/>
      <c r="GQ15" s="15"/>
      <c r="GR15" s="15"/>
      <c r="GS15" s="15"/>
      <c r="GT15" s="15"/>
      <c r="GU15" s="15"/>
      <c r="GV15" s="15"/>
      <c r="GW15" s="15"/>
      <c r="GX15" s="15"/>
      <c r="GY15" s="15"/>
      <c r="GZ15" s="15"/>
      <c r="HA15" s="15"/>
      <c r="HB15" s="15"/>
      <c r="HC15" s="15"/>
      <c r="HD15" s="15"/>
      <c r="HE15" s="15"/>
      <c r="HF15" s="15"/>
      <c r="HG15" s="15"/>
      <c r="HH15" s="15"/>
      <c r="HI15" s="15"/>
      <c r="HJ15" s="15"/>
      <c r="HK15" s="15"/>
      <c r="HL15" s="15"/>
      <c r="HM15" s="15"/>
      <c r="HN15" s="15"/>
      <c r="HO15" s="15"/>
      <c r="HP15" s="15"/>
      <c r="HQ15" s="15"/>
      <c r="HR15" s="15"/>
      <c r="HS15" s="15"/>
      <c r="HT15" s="15"/>
      <c r="HU15" s="15"/>
      <c r="HV15" s="15"/>
      <c r="HW15" s="15"/>
      <c r="HX15" s="15"/>
      <c r="HY15" s="15"/>
      <c r="HZ15" s="15"/>
      <c r="IA15" s="15"/>
      <c r="IB15" s="15"/>
      <c r="IC15" s="15"/>
      <c r="ID15" s="15"/>
      <c r="IE15" s="15"/>
      <c r="IF15" s="15"/>
      <c r="IG15" s="15"/>
      <c r="IH15" s="15"/>
      <c r="II15" s="15"/>
      <c r="IJ15" s="15"/>
      <c r="IK15" s="15"/>
      <c r="IL15" s="15"/>
      <c r="IM15" s="15"/>
      <c r="IN15" s="15"/>
      <c r="IO15" s="15"/>
      <c r="IP15" s="15"/>
      <c r="IQ15" s="15"/>
      <c r="IR15" s="15"/>
      <c r="IS15" s="15"/>
      <c r="IT15" s="15"/>
      <c r="IU15" s="15"/>
      <c r="IV15" s="15"/>
    </row>
    <row r="16" spans="1:256" x14ac:dyDescent="0.2">
      <c r="A16" s="3">
        <v>1</v>
      </c>
      <c r="B16" s="179" t="s">
        <v>185</v>
      </c>
      <c r="C16" s="366">
        <f>G16+K16</f>
        <v>18.79</v>
      </c>
      <c r="D16" s="366">
        <f t="shared" ref="D16:F21" si="0">H16+L16</f>
        <v>0</v>
      </c>
      <c r="E16" s="366">
        <f t="shared" si="0"/>
        <v>0</v>
      </c>
      <c r="F16" s="366">
        <f t="shared" si="0"/>
        <v>18.79</v>
      </c>
      <c r="G16" s="8">
        <f>4.8+6.47+7.52</f>
        <v>18.79</v>
      </c>
      <c r="H16" s="8">
        <v>0</v>
      </c>
      <c r="I16" s="8">
        <v>0</v>
      </c>
      <c r="J16" s="366">
        <v>18.79</v>
      </c>
      <c r="K16" s="8">
        <v>0</v>
      </c>
      <c r="L16" s="8">
        <v>0</v>
      </c>
      <c r="M16" s="8">
        <v>0</v>
      </c>
      <c r="N16" s="8">
        <v>0</v>
      </c>
      <c r="O16" s="8">
        <f>G16+K16</f>
        <v>18.79</v>
      </c>
      <c r="P16" s="8">
        <f t="shared" ref="P16:R16" si="1">H16+L16</f>
        <v>0</v>
      </c>
      <c r="Q16" s="8">
        <f t="shared" si="1"/>
        <v>0</v>
      </c>
      <c r="R16" s="8">
        <f t="shared" si="1"/>
        <v>18.79</v>
      </c>
      <c r="S16" s="8"/>
      <c r="T16" s="9"/>
      <c r="U16" s="9"/>
      <c r="V16" s="9"/>
      <c r="W16" s="132"/>
      <c r="X16" s="132"/>
      <c r="Y16" s="132"/>
      <c r="Z16" s="132"/>
      <c r="AA16" s="132"/>
      <c r="AB16" s="132"/>
      <c r="AC16" s="132"/>
      <c r="AD16" s="132"/>
      <c r="AE16" s="132"/>
      <c r="AF16" s="132"/>
      <c r="AG16" s="15"/>
      <c r="AH16" s="15"/>
      <c r="AI16" s="15"/>
      <c r="AJ16" s="15"/>
      <c r="AK16" s="15"/>
      <c r="AL16" s="15"/>
      <c r="AM16" s="15"/>
      <c r="AN16" s="15"/>
      <c r="AO16" s="15"/>
      <c r="AP16" s="15"/>
      <c r="AQ16" s="15"/>
      <c r="AR16" s="15"/>
      <c r="AS16" s="15"/>
      <c r="AT16" s="15"/>
      <c r="AU16" s="15"/>
      <c r="AV16" s="15"/>
      <c r="AW16" s="15"/>
      <c r="AX16" s="15"/>
      <c r="AY16" s="15"/>
      <c r="AZ16" s="15"/>
      <c r="BA16" s="15"/>
      <c r="BB16" s="15"/>
      <c r="BC16" s="15"/>
      <c r="BD16" s="15"/>
      <c r="BE16" s="15"/>
      <c r="BF16" s="15"/>
      <c r="BG16" s="15"/>
      <c r="BH16" s="15"/>
      <c r="BI16" s="15"/>
      <c r="BJ16" s="15"/>
      <c r="BK16" s="15"/>
      <c r="BL16" s="15"/>
      <c r="BM16" s="15"/>
      <c r="BN16" s="15"/>
      <c r="BO16" s="15"/>
      <c r="BP16" s="15"/>
      <c r="BQ16" s="15"/>
      <c r="BR16" s="15"/>
      <c r="BS16" s="15"/>
      <c r="BT16" s="15"/>
      <c r="BU16" s="15"/>
      <c r="BV16" s="15"/>
      <c r="BW16" s="15"/>
      <c r="BX16" s="15"/>
      <c r="BY16" s="15"/>
      <c r="BZ16" s="15"/>
      <c r="CA16" s="15"/>
      <c r="CB16" s="15"/>
      <c r="CC16" s="15"/>
      <c r="CD16" s="15"/>
      <c r="CE16" s="15"/>
      <c r="CF16" s="15"/>
      <c r="CG16" s="15"/>
      <c r="CH16" s="15"/>
      <c r="CI16" s="15"/>
      <c r="CJ16" s="15"/>
      <c r="CK16" s="15"/>
      <c r="CL16" s="15"/>
      <c r="CM16" s="15"/>
      <c r="CN16" s="15"/>
      <c r="CO16" s="15"/>
      <c r="CP16" s="15"/>
      <c r="CQ16" s="15"/>
      <c r="CR16" s="15"/>
      <c r="CS16" s="15"/>
      <c r="CT16" s="15"/>
      <c r="CU16" s="15"/>
      <c r="CV16" s="15"/>
      <c r="CW16" s="15"/>
      <c r="CX16" s="15"/>
      <c r="CY16" s="15"/>
      <c r="CZ16" s="15"/>
      <c r="DA16" s="15"/>
      <c r="DB16" s="15"/>
      <c r="DC16" s="15"/>
      <c r="DD16" s="15"/>
      <c r="DE16" s="15"/>
      <c r="DF16" s="15"/>
      <c r="DG16" s="15"/>
      <c r="DH16" s="15"/>
      <c r="DI16" s="15"/>
      <c r="DJ16" s="15"/>
      <c r="DK16" s="15"/>
      <c r="DL16" s="15"/>
      <c r="DM16" s="15"/>
      <c r="DN16" s="15"/>
      <c r="DO16" s="15"/>
      <c r="DP16" s="15"/>
      <c r="DQ16" s="15"/>
      <c r="DR16" s="15"/>
      <c r="DS16" s="15"/>
      <c r="DT16" s="15"/>
      <c r="DU16" s="15"/>
      <c r="DV16" s="15"/>
      <c r="DW16" s="15"/>
      <c r="DX16" s="15"/>
      <c r="DY16" s="15"/>
      <c r="DZ16" s="15"/>
      <c r="EA16" s="15"/>
      <c r="EB16" s="15"/>
      <c r="EC16" s="15"/>
      <c r="ED16" s="15"/>
      <c r="EE16" s="15"/>
      <c r="EF16" s="15"/>
      <c r="EG16" s="15"/>
      <c r="EH16" s="15"/>
      <c r="EI16" s="15"/>
      <c r="EJ16" s="15"/>
      <c r="EK16" s="15"/>
      <c r="EL16" s="15"/>
      <c r="EM16" s="15"/>
      <c r="EN16" s="15"/>
      <c r="EO16" s="15"/>
      <c r="EP16" s="15"/>
      <c r="EQ16" s="15"/>
      <c r="ER16" s="15"/>
      <c r="ES16" s="15"/>
      <c r="ET16" s="15"/>
      <c r="EU16" s="15"/>
      <c r="EV16" s="15"/>
      <c r="EW16" s="15"/>
      <c r="EX16" s="15"/>
      <c r="EY16" s="15"/>
      <c r="EZ16" s="15"/>
      <c r="FA16" s="15"/>
      <c r="FB16" s="15"/>
      <c r="FC16" s="15"/>
      <c r="FD16" s="15"/>
      <c r="FE16" s="15"/>
      <c r="FF16" s="15"/>
      <c r="FG16" s="15"/>
      <c r="FH16" s="15"/>
      <c r="FI16" s="15"/>
      <c r="FJ16" s="15"/>
      <c r="FK16" s="15"/>
      <c r="FL16" s="15"/>
      <c r="FM16" s="15"/>
      <c r="FN16" s="15"/>
      <c r="FO16" s="15"/>
      <c r="FP16" s="15"/>
      <c r="FQ16" s="15"/>
      <c r="FR16" s="15"/>
      <c r="FS16" s="15"/>
      <c r="FT16" s="15"/>
      <c r="FU16" s="15"/>
      <c r="FV16" s="15"/>
      <c r="FW16" s="15"/>
      <c r="FX16" s="15"/>
      <c r="FY16" s="15"/>
      <c r="FZ16" s="15"/>
      <c r="GA16" s="15"/>
      <c r="GB16" s="15"/>
      <c r="GC16" s="15"/>
      <c r="GD16" s="15"/>
      <c r="GE16" s="15"/>
      <c r="GF16" s="15"/>
      <c r="GG16" s="15"/>
      <c r="GH16" s="15"/>
      <c r="GI16" s="15"/>
      <c r="GJ16" s="15"/>
      <c r="GK16" s="15"/>
      <c r="GL16" s="15"/>
      <c r="GM16" s="15"/>
      <c r="GN16" s="15"/>
      <c r="GO16" s="15"/>
      <c r="GP16" s="15"/>
      <c r="GQ16" s="15"/>
      <c r="GR16" s="15"/>
      <c r="GS16" s="15"/>
      <c r="GT16" s="15"/>
      <c r="GU16" s="15"/>
      <c r="GV16" s="15"/>
      <c r="GW16" s="15"/>
      <c r="GX16" s="15"/>
      <c r="GY16" s="15"/>
      <c r="GZ16" s="15"/>
      <c r="HA16" s="15"/>
      <c r="HB16" s="15"/>
      <c r="HC16" s="15"/>
      <c r="HD16" s="15"/>
      <c r="HE16" s="15"/>
      <c r="HF16" s="15"/>
      <c r="HG16" s="15"/>
      <c r="HH16" s="15"/>
      <c r="HI16" s="15"/>
      <c r="HJ16" s="15"/>
      <c r="HK16" s="15"/>
      <c r="HL16" s="15"/>
      <c r="HM16" s="15"/>
      <c r="HN16" s="15"/>
      <c r="HO16" s="15"/>
      <c r="HP16" s="15"/>
      <c r="HQ16" s="15"/>
      <c r="HR16" s="15"/>
      <c r="HS16" s="15"/>
      <c r="HT16" s="15"/>
      <c r="HU16" s="15"/>
      <c r="HV16" s="15"/>
      <c r="HW16" s="15"/>
      <c r="HX16" s="15"/>
      <c r="HY16" s="15"/>
      <c r="HZ16" s="15"/>
      <c r="IA16" s="15"/>
      <c r="IB16" s="15"/>
      <c r="IC16" s="15"/>
      <c r="ID16" s="15"/>
      <c r="IE16" s="15"/>
      <c r="IF16" s="15"/>
      <c r="IG16" s="15"/>
      <c r="IH16" s="15"/>
      <c r="II16" s="15"/>
      <c r="IJ16" s="15"/>
      <c r="IK16" s="15"/>
      <c r="IL16" s="15"/>
      <c r="IM16" s="15"/>
      <c r="IN16" s="15"/>
      <c r="IO16" s="15"/>
      <c r="IP16" s="15"/>
      <c r="IQ16" s="15"/>
      <c r="IR16" s="15"/>
      <c r="IS16" s="15"/>
      <c r="IT16" s="15"/>
      <c r="IU16" s="15"/>
      <c r="IV16" s="15"/>
    </row>
    <row r="17" spans="1:37" x14ac:dyDescent="0.2">
      <c r="A17" s="3">
        <v>2</v>
      </c>
      <c r="B17" s="180" t="s">
        <v>129</v>
      </c>
      <c r="C17" s="366">
        <f t="shared" ref="C17:C21" si="2">G17+K17</f>
        <v>597.49</v>
      </c>
      <c r="D17" s="366">
        <f t="shared" si="0"/>
        <v>0.02</v>
      </c>
      <c r="E17" s="366">
        <f t="shared" si="0"/>
        <v>16.57</v>
      </c>
      <c r="F17" s="366">
        <f t="shared" si="0"/>
        <v>614.08000000000004</v>
      </c>
      <c r="G17" s="8">
        <f>60.48+97+112.15</f>
        <v>269.63</v>
      </c>
      <c r="H17" s="8">
        <v>0.02</v>
      </c>
      <c r="I17" s="8">
        <v>16.57</v>
      </c>
      <c r="J17" s="366">
        <v>286.22000000000003</v>
      </c>
      <c r="K17" s="8">
        <v>327.86</v>
      </c>
      <c r="L17" s="8">
        <v>0</v>
      </c>
      <c r="M17" s="8">
        <v>0</v>
      </c>
      <c r="N17" s="8">
        <v>327.86</v>
      </c>
      <c r="O17" s="8">
        <f t="shared" ref="O17:O21" si="3">G17+K17</f>
        <v>597.49</v>
      </c>
      <c r="P17" s="8">
        <f t="shared" ref="P17:P21" si="4">H17+L17</f>
        <v>0.02</v>
      </c>
      <c r="Q17" s="8">
        <f t="shared" ref="Q17:Q21" si="5">I17+M17</f>
        <v>16.57</v>
      </c>
      <c r="R17" s="8">
        <f t="shared" ref="R17:R21" si="6">J17+N17</f>
        <v>614.08000000000004</v>
      </c>
      <c r="S17" s="9"/>
      <c r="T17" s="9"/>
      <c r="U17" s="9"/>
      <c r="V17" s="9"/>
      <c r="Y17" s="461"/>
      <c r="Z17" s="461"/>
      <c r="AA17" s="461"/>
      <c r="AB17" s="461"/>
    </row>
    <row r="18" spans="1:37" ht="25.5" x14ac:dyDescent="0.2">
      <c r="A18" s="3">
        <v>3</v>
      </c>
      <c r="B18" s="179" t="s">
        <v>130</v>
      </c>
      <c r="C18" s="366">
        <f t="shared" si="2"/>
        <v>4.45</v>
      </c>
      <c r="D18" s="366">
        <f t="shared" si="0"/>
        <v>0</v>
      </c>
      <c r="E18" s="366">
        <f t="shared" si="0"/>
        <v>0.27</v>
      </c>
      <c r="F18" s="366">
        <f t="shared" si="0"/>
        <v>4.72</v>
      </c>
      <c r="G18" s="8">
        <f>1.1+1.63+1.72</f>
        <v>4.45</v>
      </c>
      <c r="H18" s="8">
        <v>0</v>
      </c>
      <c r="I18" s="8">
        <f>0.1+0.17</f>
        <v>0.27</v>
      </c>
      <c r="J18" s="366">
        <v>4.72</v>
      </c>
      <c r="K18" s="8">
        <v>0</v>
      </c>
      <c r="L18" s="8">
        <v>0</v>
      </c>
      <c r="M18" s="8">
        <v>0</v>
      </c>
      <c r="N18" s="8">
        <v>0</v>
      </c>
      <c r="O18" s="8">
        <f t="shared" si="3"/>
        <v>4.45</v>
      </c>
      <c r="P18" s="8">
        <f t="shared" si="4"/>
        <v>0</v>
      </c>
      <c r="Q18" s="8">
        <f t="shared" si="5"/>
        <v>0.27</v>
      </c>
      <c r="R18" s="8">
        <f t="shared" si="6"/>
        <v>4.72</v>
      </c>
      <c r="S18" s="9"/>
      <c r="T18" s="9"/>
      <c r="U18" s="9"/>
      <c r="V18" s="9"/>
    </row>
    <row r="19" spans="1:37" x14ac:dyDescent="0.2">
      <c r="A19" s="3">
        <v>4</v>
      </c>
      <c r="B19" s="180" t="s">
        <v>131</v>
      </c>
      <c r="C19" s="366">
        <f t="shared" si="2"/>
        <v>6.46</v>
      </c>
      <c r="D19" s="366">
        <f t="shared" si="0"/>
        <v>0.01</v>
      </c>
      <c r="E19" s="366">
        <f t="shared" si="0"/>
        <v>0.4</v>
      </c>
      <c r="F19" s="366">
        <f t="shared" si="0"/>
        <v>6.87</v>
      </c>
      <c r="G19" s="8">
        <f>1.47+2.37+2.62</f>
        <v>6.46</v>
      </c>
      <c r="H19" s="8">
        <v>0.01</v>
      </c>
      <c r="I19" s="8">
        <v>0.4</v>
      </c>
      <c r="J19" s="366">
        <v>6.87</v>
      </c>
      <c r="K19" s="8">
        <v>0</v>
      </c>
      <c r="L19" s="8">
        <v>0</v>
      </c>
      <c r="M19" s="8">
        <v>0</v>
      </c>
      <c r="N19" s="8">
        <v>0</v>
      </c>
      <c r="O19" s="8">
        <f t="shared" si="3"/>
        <v>6.46</v>
      </c>
      <c r="P19" s="8">
        <f t="shared" si="4"/>
        <v>0.01</v>
      </c>
      <c r="Q19" s="8">
        <f t="shared" si="5"/>
        <v>0.4</v>
      </c>
      <c r="R19" s="8">
        <f t="shared" si="6"/>
        <v>6.87</v>
      </c>
      <c r="S19" s="9"/>
      <c r="T19" s="9"/>
      <c r="U19" s="9"/>
      <c r="V19" s="9"/>
    </row>
    <row r="20" spans="1:37" ht="25.5" x14ac:dyDescent="0.2">
      <c r="A20" s="3">
        <v>5</v>
      </c>
      <c r="B20" s="179" t="s">
        <v>132</v>
      </c>
      <c r="C20" s="366">
        <f t="shared" si="2"/>
        <v>68.099999999999994</v>
      </c>
      <c r="D20" s="366">
        <f t="shared" si="0"/>
        <v>0.02</v>
      </c>
      <c r="E20" s="366">
        <f t="shared" si="0"/>
        <v>3.98</v>
      </c>
      <c r="F20" s="366">
        <f t="shared" si="0"/>
        <v>72.099999999999994</v>
      </c>
      <c r="G20" s="8">
        <f>15.3+26.56+26.24</f>
        <v>68.099999999999994</v>
      </c>
      <c r="H20" s="8">
        <v>0.02</v>
      </c>
      <c r="I20" s="8">
        <f>1.4+2.58</f>
        <v>3.98</v>
      </c>
      <c r="J20" s="366">
        <v>72.099999999999994</v>
      </c>
      <c r="K20" s="8">
        <v>0</v>
      </c>
      <c r="L20" s="8">
        <v>0</v>
      </c>
      <c r="M20" s="8">
        <v>0</v>
      </c>
      <c r="N20" s="8">
        <v>0</v>
      </c>
      <c r="O20" s="8">
        <f t="shared" si="3"/>
        <v>68.099999999999994</v>
      </c>
      <c r="P20" s="8">
        <f t="shared" si="4"/>
        <v>0.02</v>
      </c>
      <c r="Q20" s="8">
        <f t="shared" si="5"/>
        <v>3.98</v>
      </c>
      <c r="R20" s="8">
        <f t="shared" si="6"/>
        <v>72.099999999999994</v>
      </c>
      <c r="S20" s="9"/>
      <c r="T20" s="9"/>
      <c r="U20" s="9"/>
      <c r="V20" s="9"/>
    </row>
    <row r="21" spans="1:37" s="15" customFormat="1" x14ac:dyDescent="0.2">
      <c r="A21" s="263"/>
      <c r="B21" s="277" t="s">
        <v>93</v>
      </c>
      <c r="C21" s="367">
        <f t="shared" si="2"/>
        <v>695.29</v>
      </c>
      <c r="D21" s="367">
        <f t="shared" si="0"/>
        <v>0.05</v>
      </c>
      <c r="E21" s="367">
        <f t="shared" si="0"/>
        <v>21.22</v>
      </c>
      <c r="F21" s="367">
        <f t="shared" si="0"/>
        <v>716.56000000000006</v>
      </c>
      <c r="G21" s="367">
        <f>G16+G17+G18+G19+G20</f>
        <v>367.42999999999995</v>
      </c>
      <c r="H21" s="367">
        <f t="shared" ref="H21:I21" si="7">H16+H17+H18+H19+H20</f>
        <v>0.05</v>
      </c>
      <c r="I21" s="367">
        <f t="shared" si="7"/>
        <v>21.22</v>
      </c>
      <c r="J21" s="367">
        <f>J16+J17+J18+J19+J20</f>
        <v>388.70000000000005</v>
      </c>
      <c r="K21" s="367">
        <f>K16+K17+K18+K19+K20</f>
        <v>327.86</v>
      </c>
      <c r="L21" s="367">
        <f t="shared" ref="L21:N21" si="8">L16+L17+L18+L19+L20</f>
        <v>0</v>
      </c>
      <c r="M21" s="367">
        <f t="shared" si="8"/>
        <v>0</v>
      </c>
      <c r="N21" s="367">
        <f t="shared" si="8"/>
        <v>327.86</v>
      </c>
      <c r="O21" s="367">
        <f t="shared" si="3"/>
        <v>695.29</v>
      </c>
      <c r="P21" s="367">
        <f t="shared" si="4"/>
        <v>0.05</v>
      </c>
      <c r="Q21" s="367">
        <f t="shared" si="5"/>
        <v>21.22</v>
      </c>
      <c r="R21" s="367">
        <f t="shared" si="6"/>
        <v>716.56000000000006</v>
      </c>
      <c r="S21" s="19"/>
      <c r="T21" s="19"/>
      <c r="U21" s="19"/>
      <c r="V21" s="19"/>
    </row>
    <row r="22" spans="1:37" ht="25.5" x14ac:dyDescent="0.2">
      <c r="A22" s="3"/>
      <c r="B22" s="181" t="s">
        <v>238</v>
      </c>
      <c r="C22" s="8"/>
      <c r="D22" s="8"/>
      <c r="E22" s="8"/>
      <c r="F22" s="264"/>
      <c r="G22" s="8"/>
      <c r="H22" s="8"/>
      <c r="I22" s="8"/>
      <c r="J22" s="264"/>
      <c r="K22" s="8"/>
      <c r="L22" s="8"/>
      <c r="M22" s="8"/>
      <c r="N22" s="8"/>
      <c r="O22" s="8"/>
      <c r="P22" s="8"/>
      <c r="Q22" s="8"/>
      <c r="R22" s="8"/>
      <c r="S22" s="9"/>
      <c r="T22" s="9"/>
      <c r="U22" s="9"/>
      <c r="V22" s="9"/>
    </row>
    <row r="23" spans="1:37" x14ac:dyDescent="0.2">
      <c r="A23" s="3">
        <v>6</v>
      </c>
      <c r="B23" s="179" t="s">
        <v>187</v>
      </c>
      <c r="C23" s="366">
        <v>0</v>
      </c>
      <c r="D23" s="366">
        <v>0</v>
      </c>
      <c r="E23" s="366">
        <v>0</v>
      </c>
      <c r="F23" s="366">
        <v>0</v>
      </c>
      <c r="G23" s="366">
        <v>0</v>
      </c>
      <c r="H23" s="366">
        <v>0</v>
      </c>
      <c r="I23" s="366">
        <v>0</v>
      </c>
      <c r="J23" s="366">
        <v>0</v>
      </c>
      <c r="K23" s="366">
        <v>0</v>
      </c>
      <c r="L23" s="366">
        <v>0</v>
      </c>
      <c r="M23" s="366">
        <v>0</v>
      </c>
      <c r="N23" s="366">
        <v>0</v>
      </c>
      <c r="O23" s="366">
        <v>0</v>
      </c>
      <c r="P23" s="366">
        <v>0</v>
      </c>
      <c r="Q23" s="366">
        <v>0</v>
      </c>
      <c r="R23" s="8">
        <v>0</v>
      </c>
      <c r="S23" s="9"/>
      <c r="T23" s="9"/>
      <c r="U23" s="9"/>
      <c r="V23" s="9"/>
    </row>
    <row r="24" spans="1:37" x14ac:dyDescent="0.2">
      <c r="A24" s="3">
        <v>7</v>
      </c>
      <c r="B24" s="180" t="s">
        <v>134</v>
      </c>
      <c r="C24" s="8">
        <v>5.84</v>
      </c>
      <c r="D24" s="8">
        <v>0</v>
      </c>
      <c r="E24" s="8">
        <v>0.51</v>
      </c>
      <c r="F24" s="366">
        <f>E24+D24+C24</f>
        <v>6.35</v>
      </c>
      <c r="G24" s="8">
        <v>5.84</v>
      </c>
      <c r="H24" s="8">
        <v>0</v>
      </c>
      <c r="I24" s="8">
        <v>0.51</v>
      </c>
      <c r="J24" s="366">
        <f>I24+H24+G24</f>
        <v>6.35</v>
      </c>
      <c r="K24" s="8">
        <v>0</v>
      </c>
      <c r="L24" s="8">
        <v>0</v>
      </c>
      <c r="M24" s="8">
        <v>0</v>
      </c>
      <c r="N24" s="8">
        <v>0</v>
      </c>
      <c r="O24" s="8">
        <v>5.84</v>
      </c>
      <c r="P24" s="8">
        <v>0</v>
      </c>
      <c r="Q24" s="8">
        <v>0.51</v>
      </c>
      <c r="R24" s="366">
        <f>Q24+P24+O24</f>
        <v>6.35</v>
      </c>
      <c r="S24" s="9"/>
      <c r="T24" s="9"/>
      <c r="U24" s="9"/>
      <c r="V24" s="9"/>
    </row>
    <row r="25" spans="1:37" x14ac:dyDescent="0.2">
      <c r="A25" s="9"/>
      <c r="B25" s="180" t="s">
        <v>93</v>
      </c>
      <c r="C25" s="367">
        <v>5.84</v>
      </c>
      <c r="D25" s="367">
        <v>0</v>
      </c>
      <c r="E25" s="367">
        <v>0.51</v>
      </c>
      <c r="F25" s="367">
        <f>E25+D25+C25</f>
        <v>6.35</v>
      </c>
      <c r="G25" s="367">
        <v>5.84</v>
      </c>
      <c r="H25" s="367">
        <v>0</v>
      </c>
      <c r="I25" s="367">
        <v>0.51</v>
      </c>
      <c r="J25" s="367">
        <f>I25+H25+G25</f>
        <v>6.35</v>
      </c>
      <c r="K25" s="367">
        <v>0</v>
      </c>
      <c r="L25" s="367">
        <v>0</v>
      </c>
      <c r="M25" s="367">
        <v>0</v>
      </c>
      <c r="N25" s="367">
        <v>0</v>
      </c>
      <c r="O25" s="367">
        <v>5.84</v>
      </c>
      <c r="P25" s="367">
        <v>0</v>
      </c>
      <c r="Q25" s="367">
        <v>0.51</v>
      </c>
      <c r="R25" s="367">
        <f>Q25+P25+O25</f>
        <v>6.35</v>
      </c>
      <c r="S25" s="9"/>
      <c r="T25" s="9"/>
      <c r="U25" s="9"/>
      <c r="V25" s="9"/>
    </row>
    <row r="26" spans="1:37" x14ac:dyDescent="0.2">
      <c r="A26" s="9"/>
      <c r="B26" s="180" t="s">
        <v>38</v>
      </c>
      <c r="C26" s="367">
        <f>C21+C25</f>
        <v>701.13</v>
      </c>
      <c r="D26" s="367">
        <f t="shared" ref="D26:R26" si="9">D21+D25</f>
        <v>0.05</v>
      </c>
      <c r="E26" s="367">
        <f t="shared" si="9"/>
        <v>21.73</v>
      </c>
      <c r="F26" s="367">
        <f t="shared" si="9"/>
        <v>722.91000000000008</v>
      </c>
      <c r="G26" s="367">
        <f t="shared" si="9"/>
        <v>373.26999999999992</v>
      </c>
      <c r="H26" s="367">
        <f t="shared" si="9"/>
        <v>0.05</v>
      </c>
      <c r="I26" s="367">
        <f t="shared" si="9"/>
        <v>21.73</v>
      </c>
      <c r="J26" s="367">
        <f t="shared" si="9"/>
        <v>395.05000000000007</v>
      </c>
      <c r="K26" s="367">
        <f t="shared" si="9"/>
        <v>327.86</v>
      </c>
      <c r="L26" s="367">
        <f t="shared" si="9"/>
        <v>0</v>
      </c>
      <c r="M26" s="367">
        <f t="shared" si="9"/>
        <v>0</v>
      </c>
      <c r="N26" s="367">
        <f t="shared" si="9"/>
        <v>327.86</v>
      </c>
      <c r="O26" s="367">
        <f t="shared" si="9"/>
        <v>701.13</v>
      </c>
      <c r="P26" s="367">
        <f t="shared" si="9"/>
        <v>0.05</v>
      </c>
      <c r="Q26" s="367">
        <f t="shared" si="9"/>
        <v>21.73</v>
      </c>
      <c r="R26" s="367">
        <f t="shared" si="9"/>
        <v>722.91000000000008</v>
      </c>
      <c r="S26" s="9"/>
      <c r="T26" s="9"/>
      <c r="U26" s="9"/>
      <c r="V26" s="9"/>
    </row>
    <row r="28" spans="1:37" ht="25.5" customHeight="1" x14ac:dyDescent="0.2">
      <c r="A28" s="14" t="s">
        <v>12</v>
      </c>
      <c r="B28" s="14"/>
      <c r="C28" s="14"/>
      <c r="D28" s="14"/>
      <c r="E28" s="14"/>
      <c r="F28" s="14"/>
      <c r="G28" s="14"/>
      <c r="H28" s="14"/>
      <c r="I28" s="14"/>
      <c r="J28" s="14"/>
      <c r="K28" s="14"/>
      <c r="L28" s="14"/>
      <c r="M28" s="14"/>
      <c r="N28" s="14"/>
      <c r="O28" s="14"/>
      <c r="P28" s="14"/>
      <c r="Q28" s="14"/>
      <c r="R28" s="14"/>
      <c r="S28" s="462" t="s">
        <v>13</v>
      </c>
      <c r="T28" s="462"/>
      <c r="U28" s="86"/>
      <c r="V28" s="14"/>
      <c r="W28" s="15"/>
      <c r="X28" s="15"/>
      <c r="Y28" s="15"/>
      <c r="Z28" s="15"/>
      <c r="AA28" s="15"/>
      <c r="AE28" s="15"/>
      <c r="AF28" s="15"/>
    </row>
    <row r="29" spans="1:37" x14ac:dyDescent="0.2">
      <c r="A29" s="462" t="s">
        <v>14</v>
      </c>
      <c r="B29" s="462"/>
      <c r="C29" s="462"/>
      <c r="D29" s="462"/>
      <c r="E29" s="462"/>
      <c r="F29" s="462"/>
      <c r="G29" s="462"/>
      <c r="H29" s="462"/>
      <c r="I29" s="462"/>
      <c r="J29" s="462"/>
      <c r="K29" s="462"/>
      <c r="L29" s="462"/>
      <c r="M29" s="462"/>
      <c r="N29" s="462"/>
      <c r="O29" s="462"/>
      <c r="P29" s="462"/>
      <c r="Q29" s="462"/>
      <c r="R29" s="462"/>
      <c r="S29" s="462"/>
      <c r="T29" s="462"/>
      <c r="U29" s="462"/>
      <c r="V29" s="462"/>
      <c r="W29" s="462"/>
      <c r="X29" s="462"/>
      <c r="Y29" s="462"/>
      <c r="Z29" s="462"/>
      <c r="AA29" s="462"/>
      <c r="AB29" s="462"/>
      <c r="AC29" s="462"/>
      <c r="AD29" s="462"/>
      <c r="AE29" s="15"/>
      <c r="AF29" s="15"/>
    </row>
    <row r="30" spans="1:37" x14ac:dyDescent="0.2">
      <c r="A30" s="468" t="s">
        <v>20</v>
      </c>
      <c r="B30" s="468"/>
      <c r="C30" s="468"/>
      <c r="D30" s="468"/>
      <c r="E30" s="468"/>
      <c r="F30" s="468"/>
      <c r="G30" s="468"/>
      <c r="H30" s="468"/>
      <c r="I30" s="468"/>
      <c r="J30" s="468"/>
      <c r="K30" s="468"/>
      <c r="L30" s="468"/>
      <c r="M30" s="468"/>
      <c r="N30" s="468"/>
      <c r="O30" s="468"/>
      <c r="P30" s="468"/>
      <c r="Q30" s="468"/>
      <c r="R30" s="468"/>
      <c r="S30" s="468"/>
      <c r="T30" s="131"/>
      <c r="U30" s="131"/>
      <c r="V30" s="131"/>
      <c r="W30" s="131"/>
      <c r="X30" s="131"/>
      <c r="Y30" s="131"/>
      <c r="Z30" s="131"/>
      <c r="AA30" s="131"/>
      <c r="AB30" s="131"/>
      <c r="AC30" s="131"/>
      <c r="AD30" s="131"/>
      <c r="AE30" s="131"/>
      <c r="AF30" s="131"/>
      <c r="AG30" s="131"/>
      <c r="AH30" s="131"/>
      <c r="AI30" s="131"/>
      <c r="AJ30" s="131"/>
      <c r="AK30" s="131"/>
    </row>
    <row r="31" spans="1:37" x14ac:dyDescent="0.2">
      <c r="A31" s="14"/>
      <c r="B31" s="14"/>
      <c r="C31" s="14"/>
      <c r="D31" s="14"/>
      <c r="E31" s="14"/>
      <c r="F31" s="14"/>
      <c r="G31" s="14"/>
      <c r="H31" s="14"/>
      <c r="I31" s="14"/>
      <c r="J31" s="14"/>
      <c r="K31" s="14"/>
      <c r="L31" s="14"/>
      <c r="M31" s="14"/>
      <c r="N31" s="14"/>
      <c r="O31" s="14"/>
      <c r="P31" s="14"/>
      <c r="Q31" s="14"/>
      <c r="R31" s="14"/>
      <c r="S31" s="1" t="s">
        <v>86</v>
      </c>
      <c r="T31" s="1"/>
      <c r="U31" s="1"/>
      <c r="V31" s="1"/>
      <c r="W31" s="14"/>
      <c r="X31" s="14"/>
      <c r="Y31" s="14"/>
      <c r="Z31" s="14"/>
      <c r="AE31" s="14"/>
      <c r="AF31" s="14"/>
    </row>
  </sheetData>
  <mergeCells count="19">
    <mergeCell ref="Y17:AB17"/>
    <mergeCell ref="A29:AD29"/>
    <mergeCell ref="A30:S30"/>
    <mergeCell ref="AB10:AD10"/>
    <mergeCell ref="A11:A12"/>
    <mergeCell ref="B11:B12"/>
    <mergeCell ref="S28:T28"/>
    <mergeCell ref="C11:F12"/>
    <mergeCell ref="G12:J12"/>
    <mergeCell ref="K12:N12"/>
    <mergeCell ref="O12:R12"/>
    <mergeCell ref="G11:R11"/>
    <mergeCell ref="U10:V10"/>
    <mergeCell ref="S11:V12"/>
    <mergeCell ref="G2:O2"/>
    <mergeCell ref="A3:U3"/>
    <mergeCell ref="A4:U4"/>
    <mergeCell ref="A6:U6"/>
    <mergeCell ref="A8:C8"/>
  </mergeCells>
  <printOptions horizontalCentered="1"/>
  <pageMargins left="0.70866141732283472" right="0.70866141732283472" top="0.23622047244094491" bottom="0" header="0.31496062992125984" footer="0.31496062992125984"/>
  <pageSetup paperSize="9" scale="76" orientation="landscape" r:id="rId1"/>
  <colBreaks count="1" manualBreakCount="1">
    <brk id="23" max="1048575" man="1"/>
  </colBreaks>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P21"/>
  <sheetViews>
    <sheetView view="pageBreakPreview" zoomScale="90" zoomScaleSheetLayoutView="90" workbookViewId="0">
      <selection activeCell="R18" sqref="R18"/>
    </sheetView>
  </sheetViews>
  <sheetFormatPr defaultColWidth="9.140625" defaultRowHeight="12.75" x14ac:dyDescent="0.2"/>
  <cols>
    <col min="1" max="1" width="8.5703125" style="218" customWidth="1"/>
    <col min="2" max="2" width="16.42578125" style="218" customWidth="1"/>
    <col min="3" max="3" width="12" style="218" customWidth="1"/>
    <col min="4" max="4" width="15.140625" style="218" customWidth="1"/>
    <col min="5" max="5" width="8.7109375" style="218" customWidth="1"/>
    <col min="6" max="6" width="7.28515625" style="218" customWidth="1"/>
    <col min="7" max="7" width="7.42578125" style="218" customWidth="1"/>
    <col min="8" max="8" width="6.28515625" style="218" customWidth="1"/>
    <col min="9" max="9" width="6.5703125" style="218" customWidth="1"/>
    <col min="10" max="10" width="6.7109375" style="218" customWidth="1"/>
    <col min="11" max="11" width="7.140625" style="218" customWidth="1"/>
    <col min="12" max="12" width="8.140625" style="218" customWidth="1"/>
    <col min="13" max="13" width="9.28515625" style="218" customWidth="1"/>
    <col min="14" max="15" width="11.42578125" style="218" customWidth="1"/>
    <col min="16" max="16" width="11.28515625" style="218" customWidth="1"/>
    <col min="17" max="16384" width="9.140625" style="218"/>
  </cols>
  <sheetData>
    <row r="1" spans="1:16" x14ac:dyDescent="0.2">
      <c r="H1" s="562"/>
      <c r="I1" s="562"/>
      <c r="L1" s="221" t="s">
        <v>528</v>
      </c>
    </row>
    <row r="2" spans="1:16" x14ac:dyDescent="0.2">
      <c r="D2" s="562" t="s">
        <v>482</v>
      </c>
      <c r="E2" s="562"/>
      <c r="F2" s="562"/>
      <c r="G2" s="562"/>
      <c r="H2" s="220"/>
      <c r="I2" s="220"/>
      <c r="L2" s="221"/>
    </row>
    <row r="3" spans="1:16" s="222" customFormat="1" ht="15.75" x14ac:dyDescent="0.25">
      <c r="A3" s="698" t="s">
        <v>706</v>
      </c>
      <c r="B3" s="698"/>
      <c r="C3" s="698"/>
      <c r="D3" s="698"/>
      <c r="E3" s="698"/>
      <c r="F3" s="698"/>
      <c r="G3" s="698"/>
      <c r="H3" s="698"/>
      <c r="I3" s="698"/>
      <c r="J3" s="698"/>
      <c r="K3" s="698"/>
      <c r="L3" s="698"/>
      <c r="M3" s="698"/>
    </row>
    <row r="4" spans="1:16" s="222" customFormat="1" ht="20.25" customHeight="1" x14ac:dyDescent="0.25">
      <c r="A4" s="698" t="s">
        <v>772</v>
      </c>
      <c r="B4" s="698"/>
      <c r="C4" s="698"/>
      <c r="D4" s="698"/>
      <c r="E4" s="698"/>
      <c r="F4" s="698"/>
      <c r="G4" s="698"/>
      <c r="H4" s="698"/>
      <c r="I4" s="698"/>
      <c r="J4" s="698"/>
      <c r="K4" s="698"/>
      <c r="L4" s="698"/>
      <c r="M4" s="698"/>
    </row>
    <row r="6" spans="1:16" x14ac:dyDescent="0.2">
      <c r="A6" s="166" t="s">
        <v>900</v>
      </c>
      <c r="B6" s="224"/>
      <c r="C6" s="224"/>
      <c r="D6" s="224"/>
      <c r="E6" s="224"/>
      <c r="F6" s="224"/>
      <c r="G6" s="224"/>
      <c r="H6" s="224"/>
      <c r="I6" s="224"/>
      <c r="J6" s="224"/>
    </row>
    <row r="8" spans="1:16" s="225" customFormat="1" ht="15" customHeight="1" x14ac:dyDescent="0.2">
      <c r="A8" s="218"/>
      <c r="B8" s="218"/>
      <c r="C8" s="218"/>
      <c r="D8" s="218"/>
      <c r="E8" s="218"/>
      <c r="F8" s="218"/>
      <c r="G8" s="218"/>
      <c r="H8" s="218"/>
      <c r="I8" s="218"/>
      <c r="J8" s="218"/>
      <c r="K8" s="572" t="s">
        <v>781</v>
      </c>
      <c r="L8" s="572"/>
      <c r="M8" s="572"/>
      <c r="N8" s="572"/>
      <c r="O8" s="572"/>
      <c r="P8" s="572"/>
    </row>
    <row r="9" spans="1:16" s="225" customFormat="1" ht="20.25" customHeight="1" x14ac:dyDescent="0.2">
      <c r="A9" s="627" t="s">
        <v>2</v>
      </c>
      <c r="B9" s="627" t="s">
        <v>3</v>
      </c>
      <c r="C9" s="634" t="s">
        <v>273</v>
      </c>
      <c r="D9" s="634" t="s">
        <v>274</v>
      </c>
      <c r="E9" s="700" t="s">
        <v>275</v>
      </c>
      <c r="F9" s="700"/>
      <c r="G9" s="700"/>
      <c r="H9" s="700"/>
      <c r="I9" s="700"/>
      <c r="J9" s="700"/>
      <c r="K9" s="700"/>
      <c r="L9" s="700"/>
      <c r="M9" s="700"/>
      <c r="N9" s="700"/>
      <c r="O9" s="700"/>
      <c r="P9" s="700"/>
    </row>
    <row r="10" spans="1:16" s="225" customFormat="1" ht="35.25" customHeight="1" x14ac:dyDescent="0.2">
      <c r="A10" s="699"/>
      <c r="B10" s="699"/>
      <c r="C10" s="635"/>
      <c r="D10" s="635"/>
      <c r="E10" s="306" t="s">
        <v>798</v>
      </c>
      <c r="F10" s="306" t="s">
        <v>276</v>
      </c>
      <c r="G10" s="306" t="s">
        <v>277</v>
      </c>
      <c r="H10" s="306" t="s">
        <v>278</v>
      </c>
      <c r="I10" s="306" t="s">
        <v>279</v>
      </c>
      <c r="J10" s="306" t="s">
        <v>280</v>
      </c>
      <c r="K10" s="306" t="s">
        <v>281</v>
      </c>
      <c r="L10" s="306" t="s">
        <v>282</v>
      </c>
      <c r="M10" s="306" t="s">
        <v>799</v>
      </c>
      <c r="N10" s="237" t="s">
        <v>800</v>
      </c>
      <c r="O10" s="237" t="s">
        <v>801</v>
      </c>
      <c r="P10" s="237" t="s">
        <v>802</v>
      </c>
    </row>
    <row r="11" spans="1:16" s="225" customFormat="1" ht="12.75" customHeight="1" x14ac:dyDescent="0.2">
      <c r="A11" s="228">
        <v>1</v>
      </c>
      <c r="B11" s="228">
        <v>2</v>
      </c>
      <c r="C11" s="228">
        <v>3</v>
      </c>
      <c r="D11" s="228">
        <v>4</v>
      </c>
      <c r="E11" s="228">
        <v>5</v>
      </c>
      <c r="F11" s="228">
        <v>6</v>
      </c>
      <c r="G11" s="228">
        <v>7</v>
      </c>
      <c r="H11" s="228">
        <v>8</v>
      </c>
      <c r="I11" s="228">
        <v>9</v>
      </c>
      <c r="J11" s="228">
        <v>10</v>
      </c>
      <c r="K11" s="228">
        <v>11</v>
      </c>
      <c r="L11" s="228">
        <v>12</v>
      </c>
      <c r="M11" s="228">
        <v>13</v>
      </c>
      <c r="N11" s="228">
        <v>14</v>
      </c>
      <c r="O11" s="228">
        <v>15</v>
      </c>
      <c r="P11" s="228">
        <v>16</v>
      </c>
    </row>
    <row r="12" spans="1:16" ht="15" customHeight="1" x14ac:dyDescent="0.2">
      <c r="A12" s="302">
        <v>1</v>
      </c>
      <c r="B12" s="389" t="s">
        <v>901</v>
      </c>
      <c r="C12" s="153">
        <v>116</v>
      </c>
      <c r="D12" s="153">
        <v>116</v>
      </c>
      <c r="E12" s="153">
        <v>116</v>
      </c>
      <c r="F12" s="153">
        <v>116</v>
      </c>
      <c r="G12" s="153">
        <v>116</v>
      </c>
      <c r="H12" s="153">
        <v>116</v>
      </c>
      <c r="I12" s="153">
        <v>116</v>
      </c>
      <c r="J12" s="153">
        <v>116</v>
      </c>
      <c r="K12" s="153">
        <v>116</v>
      </c>
      <c r="L12" s="153">
        <v>116</v>
      </c>
      <c r="M12" s="153">
        <v>116</v>
      </c>
      <c r="N12" s="153">
        <v>116</v>
      </c>
      <c r="O12" s="153">
        <v>116</v>
      </c>
      <c r="P12" s="153">
        <v>116</v>
      </c>
    </row>
    <row r="13" spans="1:16" ht="15" x14ac:dyDescent="0.2">
      <c r="A13" s="302">
        <v>2</v>
      </c>
      <c r="B13" s="389" t="s">
        <v>902</v>
      </c>
      <c r="C13" s="153">
        <v>161</v>
      </c>
      <c r="D13" s="153">
        <v>161</v>
      </c>
      <c r="E13" s="153">
        <v>161</v>
      </c>
      <c r="F13" s="153">
        <v>161</v>
      </c>
      <c r="G13" s="153">
        <v>161</v>
      </c>
      <c r="H13" s="153">
        <v>161</v>
      </c>
      <c r="I13" s="153">
        <v>161</v>
      </c>
      <c r="J13" s="153">
        <v>161</v>
      </c>
      <c r="K13" s="153">
        <v>161</v>
      </c>
      <c r="L13" s="153">
        <v>161</v>
      </c>
      <c r="M13" s="153">
        <v>161</v>
      </c>
      <c r="N13" s="153">
        <v>161</v>
      </c>
      <c r="O13" s="153">
        <v>161</v>
      </c>
      <c r="P13" s="153">
        <v>161</v>
      </c>
    </row>
    <row r="14" spans="1:16" ht="15" x14ac:dyDescent="0.2">
      <c r="A14" s="302">
        <v>3</v>
      </c>
      <c r="B14" s="389" t="s">
        <v>903</v>
      </c>
      <c r="C14" s="153">
        <v>55</v>
      </c>
      <c r="D14" s="153">
        <v>55</v>
      </c>
      <c r="E14" s="153">
        <v>55</v>
      </c>
      <c r="F14" s="153">
        <v>55</v>
      </c>
      <c r="G14" s="153">
        <v>55</v>
      </c>
      <c r="H14" s="153">
        <v>55</v>
      </c>
      <c r="I14" s="153">
        <v>55</v>
      </c>
      <c r="J14" s="153">
        <v>55</v>
      </c>
      <c r="K14" s="153">
        <v>55</v>
      </c>
      <c r="L14" s="153">
        <v>55</v>
      </c>
      <c r="M14" s="153">
        <v>55</v>
      </c>
      <c r="N14" s="153">
        <v>55</v>
      </c>
      <c r="O14" s="153">
        <v>55</v>
      </c>
      <c r="P14" s="153">
        <v>55</v>
      </c>
    </row>
    <row r="15" spans="1:16" x14ac:dyDescent="0.2">
      <c r="A15" s="152" t="s">
        <v>19</v>
      </c>
      <c r="B15" s="152"/>
      <c r="C15" s="443">
        <v>332</v>
      </c>
      <c r="D15" s="443">
        <v>332</v>
      </c>
      <c r="E15" s="443">
        <f>E12+E13+E14</f>
        <v>332</v>
      </c>
      <c r="F15" s="443">
        <f>F12+F13+F14</f>
        <v>332</v>
      </c>
      <c r="G15" s="443">
        <f t="shared" ref="G15:P15" si="0">G12+G13+G14</f>
        <v>332</v>
      </c>
      <c r="H15" s="443">
        <f t="shared" si="0"/>
        <v>332</v>
      </c>
      <c r="I15" s="443">
        <f t="shared" si="0"/>
        <v>332</v>
      </c>
      <c r="J15" s="443">
        <f t="shared" si="0"/>
        <v>332</v>
      </c>
      <c r="K15" s="443">
        <f t="shared" si="0"/>
        <v>332</v>
      </c>
      <c r="L15" s="443">
        <f t="shared" si="0"/>
        <v>332</v>
      </c>
      <c r="M15" s="443">
        <f t="shared" si="0"/>
        <v>332</v>
      </c>
      <c r="N15" s="443">
        <f t="shared" si="0"/>
        <v>332</v>
      </c>
      <c r="O15" s="443">
        <f t="shared" si="0"/>
        <v>332</v>
      </c>
      <c r="P15" s="443">
        <f t="shared" si="0"/>
        <v>332</v>
      </c>
    </row>
    <row r="18" spans="1:13" x14ac:dyDescent="0.2">
      <c r="H18" s="561" t="s">
        <v>13</v>
      </c>
      <c r="I18" s="561"/>
      <c r="J18" s="561"/>
      <c r="K18" s="561"/>
      <c r="L18" s="561"/>
      <c r="M18" s="561"/>
    </row>
    <row r="19" spans="1:13" x14ac:dyDescent="0.2">
      <c r="H19" s="561" t="s">
        <v>14</v>
      </c>
      <c r="I19" s="561"/>
      <c r="J19" s="561"/>
      <c r="K19" s="561"/>
      <c r="L19" s="561"/>
      <c r="M19" s="561"/>
    </row>
    <row r="20" spans="1:13" x14ac:dyDescent="0.2">
      <c r="H20" s="561" t="s">
        <v>89</v>
      </c>
      <c r="I20" s="561"/>
      <c r="J20" s="561"/>
      <c r="K20" s="561"/>
      <c r="L20" s="561"/>
      <c r="M20" s="561"/>
    </row>
    <row r="21" spans="1:13" x14ac:dyDescent="0.2">
      <c r="A21" s="218" t="s">
        <v>12</v>
      </c>
      <c r="H21" s="562" t="s">
        <v>86</v>
      </c>
      <c r="I21" s="562"/>
      <c r="J21" s="562"/>
      <c r="K21" s="562"/>
    </row>
  </sheetData>
  <mergeCells count="14">
    <mergeCell ref="H19:M19"/>
    <mergeCell ref="H20:M20"/>
    <mergeCell ref="H21:K21"/>
    <mergeCell ref="H1:I1"/>
    <mergeCell ref="A3:M3"/>
    <mergeCell ref="A4:M4"/>
    <mergeCell ref="A9:A10"/>
    <mergeCell ref="B9:B10"/>
    <mergeCell ref="D2:G2"/>
    <mergeCell ref="C9:C10"/>
    <mergeCell ref="D9:D10"/>
    <mergeCell ref="K8:P8"/>
    <mergeCell ref="E9:P9"/>
    <mergeCell ref="H18:M18"/>
  </mergeCells>
  <printOptions horizontalCentered="1"/>
  <pageMargins left="0.70866141732283472" right="0.70866141732283472" top="0.23622047244094491" bottom="0" header="0.31496062992125984" footer="0.31496062992125984"/>
  <pageSetup paperSize="9" scale="86" orientation="landscape"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Q25"/>
  <sheetViews>
    <sheetView view="pageBreakPreview" topLeftCell="A4" zoomScale="90" zoomScaleSheetLayoutView="90" workbookViewId="0">
      <selection activeCell="G22" sqref="G22"/>
    </sheetView>
  </sheetViews>
  <sheetFormatPr defaultColWidth="9.140625" defaultRowHeight="12.75" x14ac:dyDescent="0.2"/>
  <cols>
    <col min="1" max="1" width="8.5703125" style="218" customWidth="1"/>
    <col min="2" max="2" width="17.85546875" style="218" customWidth="1"/>
    <col min="3" max="3" width="11.140625" style="218" customWidth="1"/>
    <col min="4" max="4" width="17.140625" style="218" customWidth="1"/>
    <col min="5" max="6" width="9.140625" style="218" customWidth="1"/>
    <col min="7" max="7" width="7.85546875" style="218" customWidth="1"/>
    <col min="8" max="8" width="8.42578125" style="218" customWidth="1"/>
    <col min="9" max="9" width="9.28515625" style="218" customWidth="1"/>
    <col min="10" max="10" width="10.28515625" style="218" customWidth="1"/>
    <col min="11" max="11" width="9.140625" style="218" customWidth="1"/>
    <col min="12" max="12" width="10.140625" style="218" customWidth="1"/>
    <col min="13" max="13" width="11" style="218" customWidth="1"/>
    <col min="14" max="14" width="10.140625" style="218" customWidth="1"/>
    <col min="15" max="15" width="7.42578125" style="218" customWidth="1"/>
    <col min="16" max="16" width="7.85546875" style="218" customWidth="1"/>
    <col min="17" max="17" width="11.85546875" style="218" customWidth="1"/>
    <col min="18" max="16384" width="9.140625" style="218"/>
  </cols>
  <sheetData>
    <row r="1" spans="1:16" x14ac:dyDescent="0.2">
      <c r="H1" s="562"/>
      <c r="I1" s="562"/>
      <c r="L1" s="702" t="s">
        <v>548</v>
      </c>
      <c r="M1" s="702"/>
    </row>
    <row r="2" spans="1:16" x14ac:dyDescent="0.2">
      <c r="C2" s="562" t="s">
        <v>635</v>
      </c>
      <c r="D2" s="562"/>
      <c r="E2" s="562"/>
      <c r="F2" s="562"/>
      <c r="G2" s="562"/>
      <c r="H2" s="562"/>
      <c r="I2" s="562"/>
      <c r="J2" s="562"/>
      <c r="L2" s="221"/>
    </row>
    <row r="3" spans="1:16" s="222" customFormat="1" ht="15.75" x14ac:dyDescent="0.25">
      <c r="A3" s="698" t="s">
        <v>706</v>
      </c>
      <c r="B3" s="698"/>
      <c r="C3" s="698"/>
      <c r="D3" s="698"/>
      <c r="E3" s="698"/>
      <c r="F3" s="698"/>
      <c r="G3" s="698"/>
      <c r="H3" s="698"/>
      <c r="I3" s="698"/>
      <c r="J3" s="698"/>
      <c r="K3" s="698"/>
      <c r="L3" s="698"/>
      <c r="M3" s="698"/>
    </row>
    <row r="4" spans="1:16" s="222" customFormat="1" ht="20.25" customHeight="1" x14ac:dyDescent="0.25">
      <c r="A4" s="698" t="s">
        <v>773</v>
      </c>
      <c r="B4" s="698"/>
      <c r="C4" s="698"/>
      <c r="D4" s="698"/>
      <c r="E4" s="698"/>
      <c r="F4" s="698"/>
      <c r="G4" s="698"/>
      <c r="H4" s="698"/>
      <c r="I4" s="698"/>
      <c r="J4" s="698"/>
      <c r="K4" s="698"/>
      <c r="L4" s="698"/>
      <c r="M4" s="698"/>
    </row>
    <row r="6" spans="1:16" x14ac:dyDescent="0.2">
      <c r="A6" s="166" t="s">
        <v>900</v>
      </c>
      <c r="B6" s="224"/>
      <c r="C6" s="224"/>
      <c r="D6" s="224"/>
      <c r="E6" s="224"/>
      <c r="F6" s="224"/>
      <c r="G6" s="224"/>
      <c r="H6" s="224"/>
      <c r="I6" s="224"/>
      <c r="J6" s="224"/>
    </row>
    <row r="7" spans="1:16" x14ac:dyDescent="0.2">
      <c r="A7" s="223"/>
      <c r="B7" s="224"/>
      <c r="C7" s="224"/>
      <c r="D7" s="224"/>
      <c r="E7" s="224"/>
      <c r="F7" s="224"/>
      <c r="G7" s="224"/>
      <c r="H7" s="224"/>
      <c r="I7" s="224"/>
      <c r="J7" s="224"/>
    </row>
    <row r="8" spans="1:16" x14ac:dyDescent="0.2">
      <c r="A8" s="223"/>
      <c r="B8" s="224"/>
      <c r="C8" s="224"/>
      <c r="D8" s="224"/>
      <c r="E8" s="224"/>
      <c r="F8" s="224"/>
      <c r="G8" s="224"/>
      <c r="H8" s="224"/>
      <c r="I8" s="224"/>
      <c r="J8" s="224"/>
    </row>
    <row r="9" spans="1:16" x14ac:dyDescent="0.2">
      <c r="A9" s="701" t="s">
        <v>862</v>
      </c>
      <c r="B9" s="701"/>
      <c r="C9" s="701"/>
      <c r="D9" s="701"/>
      <c r="E9" s="701"/>
      <c r="F9" s="701"/>
      <c r="G9" s="229"/>
      <c r="H9" s="224"/>
      <c r="I9" s="224"/>
      <c r="J9" s="224"/>
    </row>
    <row r="10" spans="1:16" x14ac:dyDescent="0.2">
      <c r="A10" s="701" t="s">
        <v>863</v>
      </c>
      <c r="B10" s="701"/>
      <c r="C10" s="701"/>
      <c r="D10" s="701"/>
      <c r="E10" s="701"/>
      <c r="F10" s="701"/>
      <c r="G10" s="229"/>
      <c r="H10" s="224"/>
      <c r="I10" s="224"/>
      <c r="J10" s="224"/>
    </row>
    <row r="12" spans="1:16" s="225" customFormat="1" ht="15" customHeight="1" x14ac:dyDescent="0.2">
      <c r="A12" s="218"/>
      <c r="B12" s="218"/>
      <c r="C12" s="218"/>
      <c r="D12" s="218"/>
      <c r="E12" s="218"/>
      <c r="F12" s="218"/>
      <c r="G12" s="218"/>
      <c r="H12" s="218"/>
      <c r="I12" s="218"/>
      <c r="J12" s="218"/>
      <c r="K12" s="572" t="s">
        <v>781</v>
      </c>
      <c r="L12" s="572"/>
      <c r="M12" s="572"/>
      <c r="N12" s="572"/>
      <c r="O12" s="572"/>
      <c r="P12" s="572"/>
    </row>
    <row r="13" spans="1:16" s="225" customFormat="1" ht="20.25" customHeight="1" x14ac:dyDescent="0.2">
      <c r="A13" s="627" t="s">
        <v>2</v>
      </c>
      <c r="B13" s="627" t="s">
        <v>3</v>
      </c>
      <c r="C13" s="634" t="s">
        <v>273</v>
      </c>
      <c r="D13" s="634" t="s">
        <v>547</v>
      </c>
      <c r="E13" s="703" t="s">
        <v>660</v>
      </c>
      <c r="F13" s="703"/>
      <c r="G13" s="703"/>
      <c r="H13" s="703"/>
      <c r="I13" s="703"/>
      <c r="J13" s="703"/>
      <c r="K13" s="703"/>
      <c r="L13" s="703"/>
      <c r="M13" s="703"/>
      <c r="N13" s="703"/>
      <c r="O13" s="703"/>
      <c r="P13" s="703"/>
    </row>
    <row r="14" spans="1:16" s="225" customFormat="1" ht="35.25" customHeight="1" x14ac:dyDescent="0.2">
      <c r="A14" s="699"/>
      <c r="B14" s="699"/>
      <c r="C14" s="635"/>
      <c r="D14" s="635"/>
      <c r="E14" s="306" t="s">
        <v>798</v>
      </c>
      <c r="F14" s="306" t="s">
        <v>276</v>
      </c>
      <c r="G14" s="306" t="s">
        <v>277</v>
      </c>
      <c r="H14" s="306" t="s">
        <v>278</v>
      </c>
      <c r="I14" s="306" t="s">
        <v>279</v>
      </c>
      <c r="J14" s="306" t="s">
        <v>280</v>
      </c>
      <c r="K14" s="306" t="s">
        <v>281</v>
      </c>
      <c r="L14" s="306" t="s">
        <v>282</v>
      </c>
      <c r="M14" s="306" t="s">
        <v>799</v>
      </c>
      <c r="N14" s="237" t="s">
        <v>800</v>
      </c>
      <c r="O14" s="237" t="s">
        <v>854</v>
      </c>
      <c r="P14" s="237" t="s">
        <v>855</v>
      </c>
    </row>
    <row r="15" spans="1:16" s="225" customFormat="1" ht="12.75" customHeight="1" x14ac:dyDescent="0.2">
      <c r="A15" s="228">
        <v>1</v>
      </c>
      <c r="B15" s="228">
        <v>2</v>
      </c>
      <c r="C15" s="228">
        <v>3</v>
      </c>
      <c r="D15" s="228">
        <v>4</v>
      </c>
      <c r="E15" s="228">
        <v>5</v>
      </c>
      <c r="F15" s="228">
        <v>6</v>
      </c>
      <c r="G15" s="228">
        <v>7</v>
      </c>
      <c r="H15" s="228">
        <v>8</v>
      </c>
      <c r="I15" s="228">
        <v>9</v>
      </c>
      <c r="J15" s="228">
        <v>10</v>
      </c>
      <c r="K15" s="228">
        <v>11</v>
      </c>
      <c r="L15" s="228">
        <v>12</v>
      </c>
      <c r="M15" s="228">
        <v>13</v>
      </c>
      <c r="N15" s="228">
        <v>14</v>
      </c>
      <c r="O15" s="228">
        <v>15</v>
      </c>
      <c r="P15" s="228">
        <v>16</v>
      </c>
    </row>
    <row r="16" spans="1:16" ht="15" customHeight="1" x14ac:dyDescent="0.2">
      <c r="A16" s="302">
        <v>1</v>
      </c>
      <c r="B16" s="389" t="s">
        <v>901</v>
      </c>
      <c r="C16" s="153">
        <v>116</v>
      </c>
      <c r="D16" s="153">
        <v>116</v>
      </c>
      <c r="E16" s="153">
        <v>103</v>
      </c>
      <c r="F16" s="452" t="s">
        <v>929</v>
      </c>
      <c r="G16" s="153">
        <v>58</v>
      </c>
      <c r="H16" s="153">
        <v>111</v>
      </c>
      <c r="I16" s="153">
        <v>112</v>
      </c>
      <c r="J16" s="153">
        <v>112</v>
      </c>
      <c r="K16" s="153">
        <v>113</v>
      </c>
      <c r="L16" s="153">
        <v>111</v>
      </c>
      <c r="M16" s="153">
        <v>112</v>
      </c>
      <c r="N16" s="153">
        <v>112</v>
      </c>
      <c r="O16" s="153">
        <v>113</v>
      </c>
      <c r="P16" s="153">
        <v>113</v>
      </c>
    </row>
    <row r="17" spans="1:17" ht="15" x14ac:dyDescent="0.2">
      <c r="A17" s="302">
        <v>2</v>
      </c>
      <c r="B17" s="389" t="s">
        <v>902</v>
      </c>
      <c r="C17" s="153">
        <v>161</v>
      </c>
      <c r="D17" s="153">
        <v>161</v>
      </c>
      <c r="E17" s="153">
        <v>122</v>
      </c>
      <c r="F17" s="453"/>
      <c r="G17" s="153">
        <v>45</v>
      </c>
      <c r="H17" s="153">
        <v>125</v>
      </c>
      <c r="I17" s="153">
        <v>138</v>
      </c>
      <c r="J17" s="153">
        <v>132</v>
      </c>
      <c r="K17" s="153">
        <v>130</v>
      </c>
      <c r="L17" s="153">
        <v>134</v>
      </c>
      <c r="M17" s="153">
        <v>132</v>
      </c>
      <c r="N17" s="153">
        <v>136</v>
      </c>
      <c r="O17" s="153">
        <v>131</v>
      </c>
      <c r="P17" s="153">
        <v>126</v>
      </c>
    </row>
    <row r="18" spans="1:17" ht="15" x14ac:dyDescent="0.2">
      <c r="A18" s="302">
        <v>3</v>
      </c>
      <c r="B18" s="389" t="s">
        <v>903</v>
      </c>
      <c r="C18" s="153">
        <v>55</v>
      </c>
      <c r="D18" s="153">
        <v>55</v>
      </c>
      <c r="E18" s="153">
        <v>37</v>
      </c>
      <c r="F18" s="453"/>
      <c r="G18" s="153">
        <v>5</v>
      </c>
      <c r="H18" s="153">
        <v>29</v>
      </c>
      <c r="I18" s="153">
        <v>39</v>
      </c>
      <c r="J18" s="153">
        <v>35</v>
      </c>
      <c r="K18" s="153">
        <v>39</v>
      </c>
      <c r="L18" s="153">
        <v>41</v>
      </c>
      <c r="M18" s="153">
        <v>42</v>
      </c>
      <c r="N18" s="153">
        <v>40</v>
      </c>
      <c r="O18" s="153">
        <v>38</v>
      </c>
      <c r="P18" s="153">
        <v>41</v>
      </c>
    </row>
    <row r="19" spans="1:17" x14ac:dyDescent="0.2">
      <c r="A19" s="152" t="s">
        <v>19</v>
      </c>
      <c r="B19" s="152"/>
      <c r="C19" s="174">
        <v>332</v>
      </c>
      <c r="D19" s="174">
        <v>332</v>
      </c>
      <c r="E19" s="174">
        <f>E16+E17+E18</f>
        <v>262</v>
      </c>
      <c r="F19" s="454"/>
      <c r="G19" s="174">
        <f t="shared" ref="G19:P19" si="0">G16+G17+G18</f>
        <v>108</v>
      </c>
      <c r="H19" s="174">
        <f t="shared" si="0"/>
        <v>265</v>
      </c>
      <c r="I19" s="174">
        <f t="shared" si="0"/>
        <v>289</v>
      </c>
      <c r="J19" s="174">
        <f t="shared" si="0"/>
        <v>279</v>
      </c>
      <c r="K19" s="174">
        <f t="shared" si="0"/>
        <v>282</v>
      </c>
      <c r="L19" s="174">
        <f t="shared" si="0"/>
        <v>286</v>
      </c>
      <c r="M19" s="174">
        <f t="shared" si="0"/>
        <v>286</v>
      </c>
      <c r="N19" s="174">
        <f t="shared" si="0"/>
        <v>288</v>
      </c>
      <c r="O19" s="174">
        <f t="shared" si="0"/>
        <v>282</v>
      </c>
      <c r="P19" s="174">
        <f t="shared" si="0"/>
        <v>280</v>
      </c>
    </row>
    <row r="20" spans="1:17" x14ac:dyDescent="0.2">
      <c r="E20" s="218">
        <f>E19/D19*100</f>
        <v>78.915662650602414</v>
      </c>
      <c r="F20" s="218">
        <f t="shared" ref="F20" si="1">F19/E19*100</f>
        <v>0</v>
      </c>
      <c r="G20" s="218">
        <f>G19/D19*100</f>
        <v>32.53012048192771</v>
      </c>
      <c r="H20" s="218">
        <f>H19/D19*100</f>
        <v>79.819277108433738</v>
      </c>
      <c r="I20" s="218">
        <f>I19/D19*100</f>
        <v>87.048192771084345</v>
      </c>
      <c r="J20" s="218">
        <f>J19/D19*100</f>
        <v>84.036144578313255</v>
      </c>
      <c r="K20" s="218">
        <f>K19/D19*100</f>
        <v>84.939759036144579</v>
      </c>
      <c r="L20" s="218">
        <f>L19/D19*100</f>
        <v>86.144578313253021</v>
      </c>
      <c r="M20" s="218">
        <f>M19/D19*100</f>
        <v>86.144578313253021</v>
      </c>
      <c r="N20" s="218">
        <f>N19/D19*100</f>
        <v>86.746987951807228</v>
      </c>
      <c r="O20" s="218">
        <f>O19/D19*100</f>
        <v>84.939759036144579</v>
      </c>
      <c r="P20" s="218">
        <f>P19/D19*100</f>
        <v>84.337349397590373</v>
      </c>
      <c r="Q20" s="455">
        <f>SUM(E20:P20)</f>
        <v>875.60240963855426</v>
      </c>
    </row>
    <row r="21" spans="1:17" x14ac:dyDescent="0.2">
      <c r="A21" s="218" t="s">
        <v>930</v>
      </c>
      <c r="Q21" s="455">
        <f>Q20/12</f>
        <v>72.966867469879517</v>
      </c>
    </row>
    <row r="22" spans="1:17" x14ac:dyDescent="0.2">
      <c r="H22" s="561" t="s">
        <v>13</v>
      </c>
      <c r="I22" s="561"/>
      <c r="J22" s="561"/>
      <c r="K22" s="561"/>
      <c r="L22" s="561"/>
      <c r="M22" s="561"/>
      <c r="O22" s="218">
        <f>D19*Q21%</f>
        <v>242.25</v>
      </c>
    </row>
    <row r="23" spans="1:17" x14ac:dyDescent="0.2">
      <c r="H23" s="561" t="s">
        <v>14</v>
      </c>
      <c r="I23" s="561"/>
      <c r="J23" s="561"/>
      <c r="K23" s="561"/>
      <c r="L23" s="561"/>
      <c r="M23" s="561"/>
    </row>
    <row r="24" spans="1:17" x14ac:dyDescent="0.2">
      <c r="H24" s="561" t="s">
        <v>89</v>
      </c>
      <c r="I24" s="561"/>
      <c r="J24" s="561"/>
      <c r="K24" s="561"/>
      <c r="L24" s="561"/>
      <c r="M24" s="561"/>
    </row>
    <row r="25" spans="1:17" x14ac:dyDescent="0.2">
      <c r="A25" s="218" t="s">
        <v>12</v>
      </c>
      <c r="H25" s="562" t="s">
        <v>86</v>
      </c>
      <c r="I25" s="562"/>
      <c r="J25" s="562"/>
      <c r="K25" s="562"/>
    </row>
  </sheetData>
  <mergeCells count="17">
    <mergeCell ref="L1:M1"/>
    <mergeCell ref="H1:I1"/>
    <mergeCell ref="A3:M3"/>
    <mergeCell ref="A4:M4"/>
    <mergeCell ref="A13:A14"/>
    <mergeCell ref="B13:B14"/>
    <mergeCell ref="C13:C14"/>
    <mergeCell ref="D13:D14"/>
    <mergeCell ref="C2:J2"/>
    <mergeCell ref="E13:P13"/>
    <mergeCell ref="K12:P12"/>
    <mergeCell ref="H24:M24"/>
    <mergeCell ref="H25:K25"/>
    <mergeCell ref="H22:M22"/>
    <mergeCell ref="A9:F9"/>
    <mergeCell ref="A10:F10"/>
    <mergeCell ref="H23:M23"/>
  </mergeCells>
  <printOptions horizontalCentered="1"/>
  <pageMargins left="0.70866141732283472" right="0.70866141732283472" top="0.23622047244094491" bottom="0" header="0.31496062992125984" footer="0.31496062992125984"/>
  <pageSetup paperSize="9" scale="75" orientation="landscape"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P20"/>
  <sheetViews>
    <sheetView view="pageBreakPreview" zoomScale="80" zoomScaleNormal="80" zoomScaleSheetLayoutView="80" workbookViewId="0">
      <selection activeCell="A5" sqref="A5:G5"/>
    </sheetView>
  </sheetViews>
  <sheetFormatPr defaultRowHeight="12.75" x14ac:dyDescent="0.2"/>
  <cols>
    <col min="2" max="2" width="15.140625" bestFit="1" customWidth="1"/>
    <col min="4" max="4" width="8.42578125" customWidth="1"/>
    <col min="5" max="5" width="12.85546875" customWidth="1"/>
    <col min="6" max="6" width="16" customWidth="1"/>
    <col min="7" max="7" width="15.28515625" customWidth="1"/>
    <col min="8" max="8" width="17" customWidth="1"/>
    <col min="9" max="9" width="18" customWidth="1"/>
    <col min="10" max="10" width="11.140625" customWidth="1"/>
    <col min="11" max="11" width="12.7109375" customWidth="1"/>
    <col min="12" max="12" width="11.42578125" customWidth="1"/>
    <col min="13" max="13" width="15.42578125" customWidth="1"/>
  </cols>
  <sheetData>
    <row r="1" spans="1:16" ht="18" x14ac:dyDescent="0.35">
      <c r="C1" s="563" t="s">
        <v>0</v>
      </c>
      <c r="D1" s="563"/>
      <c r="E1" s="563"/>
      <c r="F1" s="563"/>
      <c r="G1" s="563"/>
      <c r="H1" s="563"/>
      <c r="I1" s="563"/>
      <c r="J1" s="240"/>
      <c r="K1" s="240"/>
      <c r="L1" s="695" t="s">
        <v>530</v>
      </c>
      <c r="M1" s="695"/>
      <c r="N1" s="240"/>
      <c r="O1" s="240"/>
      <c r="P1" s="240"/>
    </row>
    <row r="2" spans="1:16" ht="21" x14ac:dyDescent="0.35">
      <c r="B2" s="564" t="s">
        <v>702</v>
      </c>
      <c r="C2" s="564"/>
      <c r="D2" s="564"/>
      <c r="E2" s="564"/>
      <c r="F2" s="564"/>
      <c r="G2" s="564"/>
      <c r="H2" s="564"/>
      <c r="I2" s="564"/>
      <c r="J2" s="564"/>
      <c r="K2" s="564"/>
      <c r="L2" s="564"/>
      <c r="M2" s="241"/>
      <c r="N2" s="241"/>
      <c r="O2" s="241"/>
      <c r="P2" s="241"/>
    </row>
    <row r="3" spans="1:16" ht="21" x14ac:dyDescent="0.35">
      <c r="C3" s="211"/>
      <c r="D3" s="211"/>
      <c r="E3" s="211"/>
      <c r="F3" s="211"/>
      <c r="G3" s="211"/>
      <c r="H3" s="211"/>
      <c r="I3" s="211"/>
      <c r="J3" s="211"/>
      <c r="K3" s="211"/>
      <c r="L3" s="211"/>
      <c r="M3" s="211"/>
      <c r="N3" s="241"/>
      <c r="O3" s="241"/>
      <c r="P3" s="241"/>
    </row>
    <row r="4" spans="1:16" ht="20.25" customHeight="1" x14ac:dyDescent="0.2">
      <c r="A4" s="705" t="s">
        <v>529</v>
      </c>
      <c r="B4" s="705"/>
      <c r="C4" s="705"/>
      <c r="D4" s="705"/>
      <c r="E4" s="705"/>
      <c r="F4" s="705"/>
      <c r="G4" s="705"/>
      <c r="H4" s="705"/>
      <c r="I4" s="705"/>
      <c r="J4" s="705"/>
      <c r="K4" s="705"/>
      <c r="L4" s="705"/>
      <c r="M4" s="705"/>
    </row>
    <row r="5" spans="1:16" ht="20.25" customHeight="1" x14ac:dyDescent="0.2">
      <c r="A5" s="706" t="s">
        <v>900</v>
      </c>
      <c r="B5" s="706"/>
      <c r="C5" s="706"/>
      <c r="D5" s="706"/>
      <c r="E5" s="706"/>
      <c r="F5" s="706"/>
      <c r="G5" s="706"/>
      <c r="H5" s="566" t="s">
        <v>781</v>
      </c>
      <c r="I5" s="566"/>
      <c r="J5" s="566"/>
      <c r="K5" s="566"/>
      <c r="L5" s="566"/>
      <c r="M5" s="566"/>
      <c r="N5" s="118"/>
    </row>
    <row r="6" spans="1:16" ht="15" customHeight="1" x14ac:dyDescent="0.2">
      <c r="A6" s="623" t="s">
        <v>76</v>
      </c>
      <c r="B6" s="623" t="s">
        <v>293</v>
      </c>
      <c r="C6" s="707" t="s">
        <v>423</v>
      </c>
      <c r="D6" s="708"/>
      <c r="E6" s="708"/>
      <c r="F6" s="708"/>
      <c r="G6" s="709"/>
      <c r="H6" s="620" t="s">
        <v>420</v>
      </c>
      <c r="I6" s="620"/>
      <c r="J6" s="620"/>
      <c r="K6" s="620"/>
      <c r="L6" s="620"/>
      <c r="M6" s="623" t="s">
        <v>294</v>
      </c>
    </row>
    <row r="7" spans="1:16" ht="12.75" customHeight="1" x14ac:dyDescent="0.2">
      <c r="A7" s="624"/>
      <c r="B7" s="624"/>
      <c r="C7" s="710"/>
      <c r="D7" s="711"/>
      <c r="E7" s="711"/>
      <c r="F7" s="711"/>
      <c r="G7" s="712"/>
      <c r="H7" s="620"/>
      <c r="I7" s="620"/>
      <c r="J7" s="620"/>
      <c r="K7" s="620"/>
      <c r="L7" s="620"/>
      <c r="M7" s="624"/>
    </row>
    <row r="8" spans="1:16" ht="5.25" customHeight="1" x14ac:dyDescent="0.2">
      <c r="A8" s="624"/>
      <c r="B8" s="624"/>
      <c r="C8" s="710"/>
      <c r="D8" s="711"/>
      <c r="E8" s="711"/>
      <c r="F8" s="711"/>
      <c r="G8" s="712"/>
      <c r="H8" s="620"/>
      <c r="I8" s="620"/>
      <c r="J8" s="620"/>
      <c r="K8" s="620"/>
      <c r="L8" s="620"/>
      <c r="M8" s="624"/>
    </row>
    <row r="9" spans="1:16" ht="68.25" customHeight="1" x14ac:dyDescent="0.2">
      <c r="A9" s="625"/>
      <c r="B9" s="625"/>
      <c r="C9" s="244" t="s">
        <v>295</v>
      </c>
      <c r="D9" s="244" t="s">
        <v>296</v>
      </c>
      <c r="E9" s="244" t="s">
        <v>297</v>
      </c>
      <c r="F9" s="244" t="s">
        <v>298</v>
      </c>
      <c r="G9" s="271" t="s">
        <v>299</v>
      </c>
      <c r="H9" s="270" t="s">
        <v>419</v>
      </c>
      <c r="I9" s="270" t="s">
        <v>424</v>
      </c>
      <c r="J9" s="270" t="s">
        <v>421</v>
      </c>
      <c r="K9" s="270" t="s">
        <v>422</v>
      </c>
      <c r="L9" s="270" t="s">
        <v>49</v>
      </c>
      <c r="M9" s="625"/>
    </row>
    <row r="10" spans="1:16" ht="15" x14ac:dyDescent="0.25">
      <c r="A10" s="245">
        <v>1</v>
      </c>
      <c r="B10" s="245">
        <v>2</v>
      </c>
      <c r="C10" s="245">
        <v>3</v>
      </c>
      <c r="D10" s="245">
        <v>4</v>
      </c>
      <c r="E10" s="245">
        <v>5</v>
      </c>
      <c r="F10" s="245">
        <v>6</v>
      </c>
      <c r="G10" s="245">
        <v>7</v>
      </c>
      <c r="H10" s="245">
        <v>8</v>
      </c>
      <c r="I10" s="245">
        <v>9</v>
      </c>
      <c r="J10" s="245">
        <v>10</v>
      </c>
      <c r="K10" s="245">
        <v>11</v>
      </c>
      <c r="L10" s="245">
        <v>12</v>
      </c>
      <c r="M10" s="245">
        <v>13</v>
      </c>
    </row>
    <row r="11" spans="1:16" ht="15" x14ac:dyDescent="0.25">
      <c r="A11" s="302">
        <v>1</v>
      </c>
      <c r="B11" s="389" t="s">
        <v>901</v>
      </c>
      <c r="C11" s="393" t="s">
        <v>906</v>
      </c>
      <c r="D11" s="393" t="s">
        <v>906</v>
      </c>
      <c r="E11" s="393" t="s">
        <v>906</v>
      </c>
      <c r="F11" s="393" t="s">
        <v>906</v>
      </c>
      <c r="G11" s="393" t="s">
        <v>906</v>
      </c>
      <c r="H11" s="393" t="s">
        <v>906</v>
      </c>
      <c r="I11" s="393" t="s">
        <v>906</v>
      </c>
      <c r="J11" s="393" t="s">
        <v>906</v>
      </c>
      <c r="K11" s="393" t="s">
        <v>906</v>
      </c>
      <c r="L11" s="393" t="s">
        <v>906</v>
      </c>
      <c r="M11" s="393" t="s">
        <v>906</v>
      </c>
    </row>
    <row r="12" spans="1:16" ht="15" x14ac:dyDescent="0.25">
      <c r="A12" s="302">
        <v>2</v>
      </c>
      <c r="B12" s="389" t="s">
        <v>902</v>
      </c>
      <c r="C12" s="393" t="s">
        <v>906</v>
      </c>
      <c r="D12" s="393" t="s">
        <v>906</v>
      </c>
      <c r="E12" s="393" t="s">
        <v>906</v>
      </c>
      <c r="F12" s="393" t="s">
        <v>906</v>
      </c>
      <c r="G12" s="393" t="s">
        <v>906</v>
      </c>
      <c r="H12" s="393" t="s">
        <v>906</v>
      </c>
      <c r="I12" s="393" t="s">
        <v>906</v>
      </c>
      <c r="J12" s="393" t="s">
        <v>906</v>
      </c>
      <c r="K12" s="393" t="s">
        <v>906</v>
      </c>
      <c r="L12" s="393" t="s">
        <v>906</v>
      </c>
      <c r="M12" s="393" t="s">
        <v>906</v>
      </c>
    </row>
    <row r="13" spans="1:16" ht="15" x14ac:dyDescent="0.25">
      <c r="A13" s="302">
        <v>3</v>
      </c>
      <c r="B13" s="389" t="s">
        <v>903</v>
      </c>
      <c r="C13" s="394" t="s">
        <v>906</v>
      </c>
      <c r="D13" s="394" t="s">
        <v>906</v>
      </c>
      <c r="E13" s="394" t="s">
        <v>906</v>
      </c>
      <c r="F13" s="394" t="s">
        <v>906</v>
      </c>
      <c r="G13" s="394" t="s">
        <v>906</v>
      </c>
      <c r="H13" s="394" t="s">
        <v>906</v>
      </c>
      <c r="I13" s="394" t="s">
        <v>906</v>
      </c>
      <c r="J13" s="394" t="s">
        <v>906</v>
      </c>
      <c r="K13" s="394" t="s">
        <v>906</v>
      </c>
      <c r="L13" s="394" t="s">
        <v>906</v>
      </c>
      <c r="M13" s="394" t="s">
        <v>906</v>
      </c>
    </row>
    <row r="14" spans="1:16" ht="15" x14ac:dyDescent="0.25">
      <c r="A14" s="152" t="s">
        <v>19</v>
      </c>
      <c r="B14" s="152"/>
      <c r="C14" s="395" t="s">
        <v>906</v>
      </c>
      <c r="D14" s="395" t="s">
        <v>906</v>
      </c>
      <c r="E14" s="395" t="s">
        <v>906</v>
      </c>
      <c r="F14" s="395" t="s">
        <v>906</v>
      </c>
      <c r="G14" s="395" t="s">
        <v>906</v>
      </c>
      <c r="H14" s="395" t="s">
        <v>906</v>
      </c>
      <c r="I14" s="395" t="s">
        <v>906</v>
      </c>
      <c r="J14" s="395" t="s">
        <v>906</v>
      </c>
      <c r="K14" s="395" t="s">
        <v>906</v>
      </c>
      <c r="L14" s="395" t="s">
        <v>906</v>
      </c>
      <c r="M14" s="395" t="s">
        <v>906</v>
      </c>
    </row>
    <row r="15" spans="1:16" ht="16.5" customHeight="1" x14ac:dyDescent="0.2">
      <c r="B15" s="247"/>
      <c r="C15" s="704"/>
      <c r="D15" s="704"/>
      <c r="E15" s="704"/>
      <c r="F15" s="704"/>
    </row>
    <row r="17" spans="1:13" x14ac:dyDescent="0.2">
      <c r="A17" s="218"/>
      <c r="B17" s="218"/>
      <c r="C17" s="218"/>
      <c r="D17" s="218"/>
      <c r="G17" s="561" t="s">
        <v>13</v>
      </c>
      <c r="H17" s="561"/>
      <c r="I17" s="219"/>
      <c r="J17" s="219"/>
      <c r="K17" s="219"/>
      <c r="L17" s="219"/>
    </row>
    <row r="18" spans="1:13" ht="15" customHeight="1" x14ac:dyDescent="0.2">
      <c r="A18" s="218"/>
      <c r="B18" s="218"/>
      <c r="C18" s="218"/>
      <c r="D18" s="218"/>
      <c r="G18" s="561" t="s">
        <v>14</v>
      </c>
      <c r="H18" s="561"/>
      <c r="I18" s="561"/>
      <c r="J18" s="561"/>
      <c r="K18" s="561"/>
      <c r="L18" s="561"/>
      <c r="M18" s="561"/>
    </row>
    <row r="19" spans="1:13" ht="15" customHeight="1" x14ac:dyDescent="0.2">
      <c r="A19" s="218"/>
      <c r="B19" s="218"/>
      <c r="C19" s="218"/>
      <c r="D19" s="218"/>
      <c r="G19" s="561" t="s">
        <v>89</v>
      </c>
      <c r="H19" s="561"/>
      <c r="I19" s="561"/>
      <c r="J19" s="561"/>
      <c r="K19" s="561"/>
      <c r="L19" s="561"/>
      <c r="M19" s="561"/>
    </row>
    <row r="20" spans="1:13" x14ac:dyDescent="0.2">
      <c r="A20" s="218" t="s">
        <v>12</v>
      </c>
      <c r="C20" s="218"/>
      <c r="D20" s="218"/>
      <c r="G20" s="562" t="s">
        <v>86</v>
      </c>
      <c r="H20" s="562"/>
      <c r="I20" s="220"/>
      <c r="J20" s="220"/>
      <c r="K20" s="220"/>
      <c r="L20" s="220"/>
    </row>
  </sheetData>
  <mergeCells count="16">
    <mergeCell ref="B2:L2"/>
    <mergeCell ref="L1:M1"/>
    <mergeCell ref="C1:I1"/>
    <mergeCell ref="G20:H20"/>
    <mergeCell ref="C15:F15"/>
    <mergeCell ref="G17:H17"/>
    <mergeCell ref="H6:L8"/>
    <mergeCell ref="H5:M5"/>
    <mergeCell ref="A4:M4"/>
    <mergeCell ref="A5:G5"/>
    <mergeCell ref="G18:M18"/>
    <mergeCell ref="G19:M19"/>
    <mergeCell ref="M6:M9"/>
    <mergeCell ref="A6:A9"/>
    <mergeCell ref="B6:B9"/>
    <mergeCell ref="C6:G8"/>
  </mergeCells>
  <printOptions horizontalCentered="1"/>
  <pageMargins left="0.70866141732283472" right="0.70866141732283472" top="0.23622047244094491" bottom="0" header="0.31496062992125984" footer="0.31496062992125984"/>
  <pageSetup paperSize="9" scale="77" orientation="landscape" r:id="rId1"/>
  <colBreaks count="1" manualBreakCount="1">
    <brk id="13" max="1048575" man="1"/>
  </colBreaks>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L46"/>
  <sheetViews>
    <sheetView view="pageBreakPreview" topLeftCell="A7" zoomScale="85" zoomScaleSheetLayoutView="85" workbookViewId="0">
      <selection activeCell="B13" sqref="B13"/>
    </sheetView>
  </sheetViews>
  <sheetFormatPr defaultRowHeight="12.75" x14ac:dyDescent="0.2"/>
  <cols>
    <col min="1" max="1" width="40.85546875" customWidth="1"/>
    <col min="2" max="2" width="28" customWidth="1"/>
    <col min="3" max="3" width="21.85546875" customWidth="1"/>
    <col min="4" max="4" width="22.5703125" customWidth="1"/>
    <col min="5" max="5" width="19.42578125" customWidth="1"/>
    <col min="6" max="6" width="17.42578125" customWidth="1"/>
  </cols>
  <sheetData>
    <row r="1" spans="1:12" ht="18" x14ac:dyDescent="0.35">
      <c r="A1" s="563" t="s">
        <v>0</v>
      </c>
      <c r="B1" s="563"/>
      <c r="C1" s="563"/>
      <c r="D1" s="563"/>
      <c r="E1" s="563"/>
      <c r="F1" s="248" t="s">
        <v>532</v>
      </c>
      <c r="G1" s="240"/>
      <c r="H1" s="240"/>
      <c r="I1" s="240"/>
      <c r="J1" s="240"/>
      <c r="K1" s="240"/>
      <c r="L1" s="240"/>
    </row>
    <row r="2" spans="1:12" ht="21" x14ac:dyDescent="0.35">
      <c r="A2" s="564" t="s">
        <v>702</v>
      </c>
      <c r="B2" s="564"/>
      <c r="C2" s="564"/>
      <c r="D2" s="564"/>
      <c r="E2" s="564"/>
      <c r="F2" s="564"/>
      <c r="G2" s="241"/>
      <c r="H2" s="241"/>
      <c r="I2" s="241"/>
      <c r="J2" s="241"/>
      <c r="K2" s="241"/>
      <c r="L2" s="241"/>
    </row>
    <row r="3" spans="1:12" x14ac:dyDescent="0.2">
      <c r="A3" s="168"/>
      <c r="B3" s="168"/>
      <c r="C3" s="168"/>
      <c r="D3" s="168"/>
      <c r="E3" s="168"/>
      <c r="F3" s="168"/>
    </row>
    <row r="4" spans="1:12" ht="18.75" x14ac:dyDescent="0.2">
      <c r="A4" s="713" t="s">
        <v>531</v>
      </c>
      <c r="B4" s="713"/>
      <c r="C4" s="713"/>
      <c r="D4" s="713"/>
      <c r="E4" s="713"/>
      <c r="F4" s="713"/>
      <c r="G4" s="713"/>
    </row>
    <row r="5" spans="1:12" x14ac:dyDescent="0.2">
      <c r="A5" s="505" t="s">
        <v>900</v>
      </c>
      <c r="B5" s="505"/>
      <c r="C5" s="505"/>
      <c r="D5" s="505"/>
      <c r="E5" s="505"/>
      <c r="F5" s="505"/>
      <c r="G5" s="505"/>
    </row>
    <row r="6" spans="1:12" ht="31.5" x14ac:dyDescent="0.25">
      <c r="A6" s="249"/>
      <c r="B6" s="250" t="s">
        <v>323</v>
      </c>
      <c r="C6" s="250" t="s">
        <v>324</v>
      </c>
      <c r="D6" s="250" t="s">
        <v>325</v>
      </c>
      <c r="E6" s="251"/>
      <c r="F6" s="251"/>
    </row>
    <row r="7" spans="1:12" ht="25.5" x14ac:dyDescent="0.25">
      <c r="A7" s="252" t="s">
        <v>326</v>
      </c>
      <c r="B7" s="252" t="s">
        <v>915</v>
      </c>
      <c r="C7" s="252" t="s">
        <v>916</v>
      </c>
      <c r="D7" s="252" t="s">
        <v>917</v>
      </c>
      <c r="E7" s="251"/>
      <c r="F7" s="251"/>
    </row>
    <row r="8" spans="1:12" ht="13.5" customHeight="1" x14ac:dyDescent="0.25">
      <c r="A8" s="252" t="s">
        <v>327</v>
      </c>
      <c r="B8" s="252" t="s">
        <v>928</v>
      </c>
      <c r="C8" s="252" t="s">
        <v>918</v>
      </c>
      <c r="D8" s="252" t="s">
        <v>919</v>
      </c>
      <c r="E8" s="251"/>
      <c r="F8" s="251"/>
    </row>
    <row r="9" spans="1:12" ht="13.5" customHeight="1" x14ac:dyDescent="0.25">
      <c r="A9" s="252" t="s">
        <v>328</v>
      </c>
      <c r="B9" s="252"/>
      <c r="C9" s="252"/>
      <c r="D9" s="252"/>
      <c r="E9" s="251"/>
      <c r="F9" s="251"/>
    </row>
    <row r="10" spans="1:12" ht="13.5" customHeight="1" x14ac:dyDescent="0.25">
      <c r="A10" s="253" t="s">
        <v>329</v>
      </c>
      <c r="B10" s="252" t="s">
        <v>920</v>
      </c>
      <c r="C10" s="396" t="s">
        <v>921</v>
      </c>
      <c r="D10" s="396" t="s">
        <v>921</v>
      </c>
      <c r="E10" s="251"/>
      <c r="F10" s="251"/>
    </row>
    <row r="11" spans="1:12" ht="29.25" customHeight="1" x14ac:dyDescent="0.25">
      <c r="A11" s="253" t="s">
        <v>330</v>
      </c>
      <c r="B11" s="252" t="s">
        <v>922</v>
      </c>
      <c r="C11" s="396" t="s">
        <v>923</v>
      </c>
      <c r="D11" s="396" t="s">
        <v>923</v>
      </c>
      <c r="E11" s="251"/>
      <c r="F11" s="251"/>
    </row>
    <row r="12" spans="1:12" ht="13.5" customHeight="1" x14ac:dyDescent="0.25">
      <c r="A12" s="253" t="s">
        <v>331</v>
      </c>
      <c r="B12" s="252" t="s">
        <v>921</v>
      </c>
      <c r="C12" s="396" t="s">
        <v>921</v>
      </c>
      <c r="D12" s="396" t="s">
        <v>921</v>
      </c>
      <c r="E12" s="251"/>
      <c r="F12" s="251"/>
    </row>
    <row r="13" spans="1:12" ht="13.5" customHeight="1" x14ac:dyDescent="0.25">
      <c r="A13" s="253" t="s">
        <v>332</v>
      </c>
      <c r="B13" s="397" t="s">
        <v>924</v>
      </c>
      <c r="C13" s="396" t="s">
        <v>923</v>
      </c>
      <c r="D13" s="396" t="s">
        <v>923</v>
      </c>
      <c r="E13" s="251"/>
      <c r="F13" s="251"/>
    </row>
    <row r="14" spans="1:12" ht="13.5" customHeight="1" x14ac:dyDescent="0.25">
      <c r="A14" s="253" t="s">
        <v>333</v>
      </c>
      <c r="B14" s="252" t="s">
        <v>925</v>
      </c>
      <c r="C14" s="396" t="s">
        <v>923</v>
      </c>
      <c r="D14" s="396" t="s">
        <v>923</v>
      </c>
      <c r="E14" s="251"/>
      <c r="F14" s="251"/>
    </row>
    <row r="15" spans="1:12" ht="13.5" customHeight="1" x14ac:dyDescent="0.25">
      <c r="A15" s="253" t="s">
        <v>334</v>
      </c>
      <c r="B15" s="252" t="s">
        <v>926</v>
      </c>
      <c r="C15" s="396" t="s">
        <v>923</v>
      </c>
      <c r="D15" s="396" t="s">
        <v>923</v>
      </c>
      <c r="E15" s="251"/>
      <c r="F15" s="251"/>
    </row>
    <row r="16" spans="1:12" ht="13.5" customHeight="1" x14ac:dyDescent="0.25">
      <c r="A16" s="253" t="s">
        <v>335</v>
      </c>
      <c r="B16" s="252" t="s">
        <v>921</v>
      </c>
      <c r="C16" s="396" t="s">
        <v>921</v>
      </c>
      <c r="D16" s="396" t="s">
        <v>921</v>
      </c>
      <c r="E16" s="251"/>
      <c r="F16" s="251"/>
    </row>
    <row r="17" spans="1:7" ht="13.5" customHeight="1" x14ac:dyDescent="0.25">
      <c r="A17" s="253" t="s">
        <v>336</v>
      </c>
      <c r="B17" s="252" t="s">
        <v>926</v>
      </c>
      <c r="C17" s="396" t="s">
        <v>923</v>
      </c>
      <c r="D17" s="396" t="s">
        <v>923</v>
      </c>
      <c r="E17" s="251"/>
      <c r="F17" s="251"/>
    </row>
    <row r="18" spans="1:7" ht="13.5" customHeight="1" x14ac:dyDescent="0.25">
      <c r="A18" s="254"/>
      <c r="B18" s="255"/>
      <c r="C18" s="255"/>
      <c r="D18" s="255"/>
      <c r="E18" s="251"/>
      <c r="F18" s="251"/>
    </row>
    <row r="19" spans="1:7" ht="13.5" customHeight="1" x14ac:dyDescent="0.2">
      <c r="A19" s="714" t="s">
        <v>337</v>
      </c>
      <c r="B19" s="714"/>
      <c r="C19" s="714"/>
      <c r="D19" s="714"/>
      <c r="E19" s="714"/>
      <c r="F19" s="714"/>
      <c r="G19" s="714"/>
    </row>
    <row r="20" spans="1:7" ht="15" x14ac:dyDescent="0.25">
      <c r="A20" s="251"/>
      <c r="B20" s="251"/>
      <c r="C20" s="251"/>
      <c r="D20" s="251"/>
      <c r="E20" s="586" t="s">
        <v>927</v>
      </c>
      <c r="F20" s="586"/>
      <c r="G20" s="118"/>
    </row>
    <row r="21" spans="1:7" ht="46.15" customHeight="1" x14ac:dyDescent="0.2">
      <c r="A21" s="362" t="s">
        <v>426</v>
      </c>
      <c r="B21" s="362" t="s">
        <v>3</v>
      </c>
      <c r="C21" s="256" t="s">
        <v>338</v>
      </c>
      <c r="D21" s="257" t="s">
        <v>339</v>
      </c>
      <c r="E21" s="362" t="s">
        <v>340</v>
      </c>
      <c r="F21" s="362" t="s">
        <v>341</v>
      </c>
      <c r="G21" s="12"/>
    </row>
    <row r="22" spans="1:7" ht="15" x14ac:dyDescent="0.25">
      <c r="A22" s="252" t="s">
        <v>342</v>
      </c>
      <c r="B22" s="252"/>
      <c r="C22" s="252"/>
      <c r="D22" s="258"/>
      <c r="E22" s="259"/>
      <c r="F22" s="259"/>
    </row>
    <row r="23" spans="1:7" ht="15" x14ac:dyDescent="0.25">
      <c r="A23" s="252" t="s">
        <v>343</v>
      </c>
      <c r="B23" s="252"/>
      <c r="C23" s="252"/>
      <c r="D23" s="258"/>
      <c r="E23" s="259"/>
      <c r="F23" s="259"/>
    </row>
    <row r="24" spans="1:7" ht="15" x14ac:dyDescent="0.25">
      <c r="A24" s="252" t="s">
        <v>344</v>
      </c>
      <c r="B24" s="252"/>
      <c r="C24" s="9"/>
      <c r="D24" s="258"/>
      <c r="E24" s="259"/>
      <c r="F24" s="259"/>
    </row>
    <row r="25" spans="1:7" ht="25.5" x14ac:dyDescent="0.25">
      <c r="A25" s="252" t="s">
        <v>345</v>
      </c>
      <c r="B25" s="252"/>
      <c r="C25" s="9"/>
      <c r="D25" s="258"/>
      <c r="E25" s="259"/>
      <c r="F25" s="259"/>
    </row>
    <row r="26" spans="1:7" ht="32.25" customHeight="1" x14ac:dyDescent="0.25">
      <c r="A26" s="252" t="s">
        <v>346</v>
      </c>
      <c r="B26" s="252"/>
      <c r="C26" s="9"/>
      <c r="D26" s="258"/>
      <c r="E26" s="259"/>
      <c r="F26" s="259"/>
    </row>
    <row r="27" spans="1:7" ht="15" x14ac:dyDescent="0.25">
      <c r="A27" s="252" t="s">
        <v>347</v>
      </c>
      <c r="B27" s="252"/>
      <c r="C27" s="9"/>
      <c r="D27" s="258"/>
      <c r="E27" s="259"/>
      <c r="F27" s="259"/>
    </row>
    <row r="28" spans="1:7" ht="15" x14ac:dyDescent="0.25">
      <c r="A28" s="252" t="s">
        <v>348</v>
      </c>
      <c r="B28" s="252"/>
      <c r="C28" s="9"/>
      <c r="D28" s="258"/>
      <c r="E28" s="259"/>
      <c r="F28" s="259"/>
    </row>
    <row r="29" spans="1:7" ht="15" x14ac:dyDescent="0.25">
      <c r="A29" s="252" t="s">
        <v>349</v>
      </c>
      <c r="B29" s="252"/>
      <c r="C29" s="252"/>
      <c r="D29" s="258"/>
      <c r="E29" s="259"/>
      <c r="F29" s="259"/>
    </row>
    <row r="30" spans="1:7" ht="15" x14ac:dyDescent="0.25">
      <c r="A30" s="252" t="s">
        <v>350</v>
      </c>
      <c r="B30" s="252"/>
      <c r="C30" s="252"/>
      <c r="D30" s="258"/>
      <c r="E30" s="259"/>
      <c r="F30" s="259"/>
    </row>
    <row r="31" spans="1:7" ht="15" x14ac:dyDescent="0.25">
      <c r="A31" s="252" t="s">
        <v>351</v>
      </c>
      <c r="B31" s="252"/>
      <c r="C31" s="252"/>
      <c r="D31" s="258"/>
      <c r="E31" s="259"/>
      <c r="F31" s="259"/>
    </row>
    <row r="32" spans="1:7" ht="15" x14ac:dyDescent="0.25">
      <c r="A32" s="252" t="s">
        <v>352</v>
      </c>
      <c r="B32" s="252"/>
      <c r="C32" s="252"/>
      <c r="D32" s="258"/>
      <c r="E32" s="259"/>
      <c r="F32" s="259"/>
    </row>
    <row r="33" spans="1:7" ht="15" x14ac:dyDescent="0.25">
      <c r="A33" s="252" t="s">
        <v>353</v>
      </c>
      <c r="B33" s="252"/>
      <c r="C33" s="252"/>
      <c r="D33" s="258"/>
      <c r="E33" s="259"/>
      <c r="F33" s="259"/>
    </row>
    <row r="34" spans="1:7" ht="15" x14ac:dyDescent="0.25">
      <c r="A34" s="252" t="s">
        <v>354</v>
      </c>
      <c r="B34" s="252"/>
      <c r="C34" s="252"/>
      <c r="D34" s="258"/>
      <c r="E34" s="259"/>
      <c r="F34" s="259"/>
    </row>
    <row r="35" spans="1:7" ht="15" x14ac:dyDescent="0.25">
      <c r="A35" s="252" t="s">
        <v>355</v>
      </c>
      <c r="B35" s="252"/>
      <c r="C35" s="252"/>
      <c r="D35" s="258"/>
      <c r="E35" s="259"/>
      <c r="F35" s="259"/>
    </row>
    <row r="36" spans="1:7" ht="15" x14ac:dyDescent="0.25">
      <c r="A36" s="252" t="s">
        <v>356</v>
      </c>
      <c r="B36" s="252"/>
      <c r="C36" s="252"/>
      <c r="D36" s="258"/>
      <c r="E36" s="259"/>
      <c r="F36" s="259"/>
    </row>
    <row r="37" spans="1:7" ht="15" x14ac:dyDescent="0.25">
      <c r="A37" s="252" t="s">
        <v>357</v>
      </c>
      <c r="B37" s="252"/>
      <c r="C37" s="252"/>
      <c r="D37" s="258"/>
      <c r="E37" s="259"/>
      <c r="F37" s="259"/>
    </row>
    <row r="38" spans="1:7" ht="15" x14ac:dyDescent="0.25">
      <c r="A38" s="252" t="s">
        <v>49</v>
      </c>
      <c r="B38" s="252"/>
      <c r="C38" s="252"/>
      <c r="D38" s="258"/>
      <c r="E38" s="259"/>
      <c r="F38" s="259"/>
    </row>
    <row r="39" spans="1:7" ht="15" x14ac:dyDescent="0.25">
      <c r="A39" s="260" t="s">
        <v>19</v>
      </c>
      <c r="B39" s="252"/>
      <c r="C39" s="252"/>
      <c r="D39" s="258"/>
      <c r="E39" s="259"/>
      <c r="F39" s="259"/>
    </row>
    <row r="43" spans="1:7" ht="15" customHeight="1" x14ac:dyDescent="0.2">
      <c r="A43" s="218"/>
      <c r="B43" s="218"/>
      <c r="C43" s="218"/>
      <c r="D43" s="561" t="s">
        <v>13</v>
      </c>
      <c r="E43" s="561"/>
      <c r="F43" s="232"/>
      <c r="G43" s="219"/>
    </row>
    <row r="44" spans="1:7" ht="15" customHeight="1" x14ac:dyDescent="0.2">
      <c r="A44" s="218"/>
      <c r="B44" s="218"/>
      <c r="C44" s="218"/>
      <c r="D44" s="561" t="s">
        <v>14</v>
      </c>
      <c r="E44" s="561"/>
      <c r="F44" s="219"/>
      <c r="G44" s="219"/>
    </row>
    <row r="45" spans="1:7" ht="15" customHeight="1" x14ac:dyDescent="0.2">
      <c r="A45" s="218"/>
      <c r="B45" s="218"/>
      <c r="C45" s="218"/>
      <c r="D45" s="561" t="s">
        <v>89</v>
      </c>
      <c r="E45" s="561"/>
      <c r="F45" s="219"/>
      <c r="G45" s="219"/>
    </row>
    <row r="46" spans="1:7" x14ac:dyDescent="0.2">
      <c r="A46" s="218" t="s">
        <v>12</v>
      </c>
      <c r="C46" s="218"/>
      <c r="D46" s="220" t="s">
        <v>86</v>
      </c>
      <c r="E46" s="220"/>
      <c r="F46" s="220"/>
      <c r="G46" s="223"/>
    </row>
  </sheetData>
  <mergeCells count="9">
    <mergeCell ref="D44:E44"/>
    <mergeCell ref="D45:E45"/>
    <mergeCell ref="A1:E1"/>
    <mergeCell ref="A2:F2"/>
    <mergeCell ref="A4:G4"/>
    <mergeCell ref="A19:G19"/>
    <mergeCell ref="D43:E43"/>
    <mergeCell ref="E20:F20"/>
    <mergeCell ref="A5:G5"/>
  </mergeCells>
  <printOptions horizontalCentered="1"/>
  <pageMargins left="0.70866141732283472" right="0.70866141732283472" top="0.23622047244094491" bottom="0" header="0.31496062992125984" footer="0.31496062992125984"/>
  <pageSetup paperSize="9" scale="75" orientation="landscape" r:id="rId1"/>
  <drawing r:id="rId2"/>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H13"/>
  <sheetViews>
    <sheetView view="pageBreakPreview" zoomScale="90" zoomScaleSheetLayoutView="90" workbookViewId="0">
      <selection activeCell="F17" sqref="F17"/>
    </sheetView>
  </sheetViews>
  <sheetFormatPr defaultRowHeight="12.75" x14ac:dyDescent="0.2"/>
  <sheetData>
    <row r="2" spans="2:8" x14ac:dyDescent="0.2">
      <c r="B2" s="14"/>
    </row>
    <row r="4" spans="2:8" ht="12.75" customHeight="1" x14ac:dyDescent="0.2">
      <c r="B4" s="715" t="s">
        <v>707</v>
      </c>
      <c r="C4" s="715"/>
      <c r="D4" s="715"/>
      <c r="E4" s="715"/>
      <c r="F4" s="715"/>
      <c r="G4" s="715"/>
      <c r="H4" s="715"/>
    </row>
    <row r="5" spans="2:8" ht="12.75" customHeight="1" x14ac:dyDescent="0.2">
      <c r="B5" s="715"/>
      <c r="C5" s="715"/>
      <c r="D5" s="715"/>
      <c r="E5" s="715"/>
      <c r="F5" s="715"/>
      <c r="G5" s="715"/>
      <c r="H5" s="715"/>
    </row>
    <row r="6" spans="2:8" ht="12.75" customHeight="1" x14ac:dyDescent="0.2">
      <c r="B6" s="715"/>
      <c r="C6" s="715"/>
      <c r="D6" s="715"/>
      <c r="E6" s="715"/>
      <c r="F6" s="715"/>
      <c r="G6" s="715"/>
      <c r="H6" s="715"/>
    </row>
    <row r="7" spans="2:8" ht="12.75" customHeight="1" x14ac:dyDescent="0.2">
      <c r="B7" s="715"/>
      <c r="C7" s="715"/>
      <c r="D7" s="715"/>
      <c r="E7" s="715"/>
      <c r="F7" s="715"/>
      <c r="G7" s="715"/>
      <c r="H7" s="715"/>
    </row>
    <row r="8" spans="2:8" ht="12.75" customHeight="1" x14ac:dyDescent="0.2">
      <c r="B8" s="715"/>
      <c r="C8" s="715"/>
      <c r="D8" s="715"/>
      <c r="E8" s="715"/>
      <c r="F8" s="715"/>
      <c r="G8" s="715"/>
      <c r="H8" s="715"/>
    </row>
    <row r="9" spans="2:8" ht="12.75" customHeight="1" x14ac:dyDescent="0.2">
      <c r="B9" s="715"/>
      <c r="C9" s="715"/>
      <c r="D9" s="715"/>
      <c r="E9" s="715"/>
      <c r="F9" s="715"/>
      <c r="G9" s="715"/>
      <c r="H9" s="715"/>
    </row>
    <row r="10" spans="2:8" ht="12.75" customHeight="1" x14ac:dyDescent="0.2">
      <c r="B10" s="715"/>
      <c r="C10" s="715"/>
      <c r="D10" s="715"/>
      <c r="E10" s="715"/>
      <c r="F10" s="715"/>
      <c r="G10" s="715"/>
      <c r="H10" s="715"/>
    </row>
    <row r="11" spans="2:8" ht="12.75" customHeight="1" x14ac:dyDescent="0.2">
      <c r="B11" s="715"/>
      <c r="C11" s="715"/>
      <c r="D11" s="715"/>
      <c r="E11" s="715"/>
      <c r="F11" s="715"/>
      <c r="G11" s="715"/>
      <c r="H11" s="715"/>
    </row>
    <row r="12" spans="2:8" ht="12.75" customHeight="1" x14ac:dyDescent="0.2">
      <c r="B12" s="715"/>
      <c r="C12" s="715"/>
      <c r="D12" s="715"/>
      <c r="E12" s="715"/>
      <c r="F12" s="715"/>
      <c r="G12" s="715"/>
      <c r="H12" s="715"/>
    </row>
    <row r="13" spans="2:8" ht="12.75" customHeight="1" x14ac:dyDescent="0.2">
      <c r="B13" s="715"/>
      <c r="C13" s="715"/>
      <c r="D13" s="715"/>
      <c r="E13" s="715"/>
      <c r="F13" s="715"/>
      <c r="G13" s="715"/>
      <c r="H13" s="715"/>
    </row>
  </sheetData>
  <mergeCells count="1">
    <mergeCell ref="B4:H13"/>
  </mergeCells>
  <printOptions horizontalCentered="1"/>
  <pageMargins left="0.70866141732283472" right="0.70866141732283472" top="0.23622047244094491" bottom="0" header="0.31496062992125984" footer="0.31496062992125984"/>
  <pageSetup paperSize="9" orientation="landscape" verticalDpi="4294967295"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T31"/>
  <sheetViews>
    <sheetView view="pageBreakPreview" topLeftCell="A10" zoomScaleNormal="90" zoomScaleSheetLayoutView="100" workbookViewId="0">
      <selection activeCell="C11" sqref="C11:K23"/>
    </sheetView>
  </sheetViews>
  <sheetFormatPr defaultColWidth="9.140625" defaultRowHeight="14.25" x14ac:dyDescent="0.2"/>
  <cols>
    <col min="1" max="1" width="4.7109375" style="49" customWidth="1"/>
    <col min="2" max="2" width="16.85546875" style="49" customWidth="1"/>
    <col min="3" max="3" width="11.7109375" style="49" customWidth="1"/>
    <col min="4" max="4" width="12" style="49" customWidth="1"/>
    <col min="5" max="5" width="12.140625" style="49" customWidth="1"/>
    <col min="6" max="6" width="17.42578125" style="49" customWidth="1"/>
    <col min="7" max="7" width="12.42578125" style="49" customWidth="1"/>
    <col min="8" max="8" width="16" style="49" customWidth="1"/>
    <col min="9" max="9" width="12.7109375" style="49" customWidth="1"/>
    <col min="10" max="10" width="15" style="49" customWidth="1"/>
    <col min="11" max="11" width="16" style="49" customWidth="1"/>
    <col min="12" max="12" width="11.85546875" style="49" customWidth="1"/>
    <col min="13" max="16384" width="9.140625" style="49"/>
  </cols>
  <sheetData>
    <row r="1" spans="1:20" ht="15" customHeight="1" x14ac:dyDescent="0.25">
      <c r="C1" s="459"/>
      <c r="D1" s="459"/>
      <c r="E1" s="459"/>
      <c r="F1" s="459"/>
      <c r="G1" s="459"/>
      <c r="H1" s="459"/>
      <c r="I1" s="171"/>
      <c r="J1" s="605" t="s">
        <v>533</v>
      </c>
      <c r="K1" s="605"/>
    </row>
    <row r="2" spans="1:20" s="55" customFormat="1" ht="19.5" customHeight="1" x14ac:dyDescent="0.2">
      <c r="A2" s="717" t="s">
        <v>0</v>
      </c>
      <c r="B2" s="717"/>
      <c r="C2" s="717"/>
      <c r="D2" s="717"/>
      <c r="E2" s="717"/>
      <c r="F2" s="717"/>
      <c r="G2" s="717"/>
      <c r="H2" s="717"/>
      <c r="I2" s="717"/>
      <c r="J2" s="717"/>
      <c r="K2" s="717"/>
    </row>
    <row r="3" spans="1:20" s="55" customFormat="1" ht="19.5" customHeight="1" x14ac:dyDescent="0.2">
      <c r="A3" s="716" t="s">
        <v>702</v>
      </c>
      <c r="B3" s="716"/>
      <c r="C3" s="716"/>
      <c r="D3" s="716"/>
      <c r="E3" s="716"/>
      <c r="F3" s="716"/>
      <c r="G3" s="716"/>
      <c r="H3" s="716"/>
      <c r="I3" s="716"/>
      <c r="J3" s="716"/>
      <c r="K3" s="716"/>
    </row>
    <row r="4" spans="1:20" s="55" customFormat="1" ht="14.25" customHeight="1" x14ac:dyDescent="0.2">
      <c r="A4" s="63"/>
      <c r="B4" s="63"/>
      <c r="C4" s="63"/>
      <c r="D4" s="63"/>
      <c r="E4" s="63"/>
      <c r="F4" s="63"/>
      <c r="G4" s="63"/>
      <c r="H4" s="63"/>
      <c r="I4" s="63"/>
      <c r="J4" s="63"/>
      <c r="K4" s="63"/>
    </row>
    <row r="5" spans="1:20" s="55" customFormat="1" ht="18" customHeight="1" x14ac:dyDescent="0.2">
      <c r="A5" s="660" t="s">
        <v>708</v>
      </c>
      <c r="B5" s="660"/>
      <c r="C5" s="660"/>
      <c r="D5" s="660"/>
      <c r="E5" s="660"/>
      <c r="F5" s="660"/>
      <c r="G5" s="660"/>
      <c r="H5" s="660"/>
      <c r="I5" s="660"/>
      <c r="J5" s="660"/>
      <c r="K5" s="660"/>
    </row>
    <row r="6" spans="1:20" ht="15.75" x14ac:dyDescent="0.25">
      <c r="A6" s="505" t="s">
        <v>900</v>
      </c>
      <c r="B6" s="505"/>
      <c r="C6" s="505"/>
      <c r="D6" s="505"/>
      <c r="E6" s="505"/>
      <c r="F6" s="505"/>
      <c r="G6" s="505"/>
      <c r="H6" s="113"/>
      <c r="I6" s="113"/>
      <c r="J6" s="113"/>
      <c r="K6" s="113"/>
    </row>
    <row r="7" spans="1:20" ht="29.25" customHeight="1" x14ac:dyDescent="0.2">
      <c r="A7" s="721" t="s">
        <v>76</v>
      </c>
      <c r="B7" s="721" t="s">
        <v>77</v>
      </c>
      <c r="C7" s="721" t="s">
        <v>78</v>
      </c>
      <c r="D7" s="721" t="s">
        <v>159</v>
      </c>
      <c r="E7" s="721"/>
      <c r="F7" s="721"/>
      <c r="G7" s="721"/>
      <c r="H7" s="721"/>
      <c r="I7" s="477" t="s">
        <v>242</v>
      </c>
      <c r="J7" s="721" t="s">
        <v>79</v>
      </c>
      <c r="K7" s="721" t="s">
        <v>480</v>
      </c>
      <c r="L7" s="718" t="s">
        <v>80</v>
      </c>
      <c r="S7" s="54"/>
      <c r="T7" s="54"/>
    </row>
    <row r="8" spans="1:20" ht="33.75" customHeight="1" x14ac:dyDescent="0.2">
      <c r="A8" s="721"/>
      <c r="B8" s="721"/>
      <c r="C8" s="721"/>
      <c r="D8" s="721" t="s">
        <v>81</v>
      </c>
      <c r="E8" s="721" t="s">
        <v>82</v>
      </c>
      <c r="F8" s="721"/>
      <c r="G8" s="721"/>
      <c r="H8" s="51" t="s">
        <v>83</v>
      </c>
      <c r="I8" s="722"/>
      <c r="J8" s="721"/>
      <c r="K8" s="721"/>
      <c r="L8" s="718"/>
    </row>
    <row r="9" spans="1:20" ht="30" x14ac:dyDescent="0.2">
      <c r="A9" s="721"/>
      <c r="B9" s="721"/>
      <c r="C9" s="721"/>
      <c r="D9" s="721"/>
      <c r="E9" s="51" t="s">
        <v>84</v>
      </c>
      <c r="F9" s="51" t="s">
        <v>85</v>
      </c>
      <c r="G9" s="51" t="s">
        <v>19</v>
      </c>
      <c r="H9" s="51"/>
      <c r="I9" s="478"/>
      <c r="J9" s="721"/>
      <c r="K9" s="721"/>
      <c r="L9" s="718"/>
    </row>
    <row r="10" spans="1:20" s="157" customFormat="1" ht="17.100000000000001" customHeight="1" x14ac:dyDescent="0.2">
      <c r="A10" s="156">
        <v>1</v>
      </c>
      <c r="B10" s="156">
        <v>2</v>
      </c>
      <c r="C10" s="156">
        <v>3</v>
      </c>
      <c r="D10" s="156">
        <v>4</v>
      </c>
      <c r="E10" s="156">
        <v>5</v>
      </c>
      <c r="F10" s="156">
        <v>6</v>
      </c>
      <c r="G10" s="156">
        <v>7</v>
      </c>
      <c r="H10" s="156">
        <v>8</v>
      </c>
      <c r="I10" s="156">
        <v>9</v>
      </c>
      <c r="J10" s="156">
        <v>10</v>
      </c>
      <c r="K10" s="156">
        <v>11</v>
      </c>
      <c r="L10" s="156">
        <v>12</v>
      </c>
    </row>
    <row r="11" spans="1:20" ht="17.100000000000001" customHeight="1" x14ac:dyDescent="0.2">
      <c r="A11" s="57">
        <v>1</v>
      </c>
      <c r="B11" s="58" t="s">
        <v>803</v>
      </c>
      <c r="C11" s="52">
        <v>30</v>
      </c>
      <c r="D11" s="52">
        <v>0</v>
      </c>
      <c r="E11" s="52">
        <v>4</v>
      </c>
      <c r="F11" s="52">
        <v>3</v>
      </c>
      <c r="G11" s="52">
        <v>7</v>
      </c>
      <c r="H11" s="52">
        <v>7</v>
      </c>
      <c r="I11" s="52">
        <v>23</v>
      </c>
      <c r="J11" s="52">
        <v>23</v>
      </c>
      <c r="K11" s="52">
        <v>0</v>
      </c>
      <c r="L11" s="52" t="s">
        <v>7</v>
      </c>
    </row>
    <row r="12" spans="1:20" ht="17.100000000000001" customHeight="1" x14ac:dyDescent="0.2">
      <c r="A12" s="57">
        <v>2</v>
      </c>
      <c r="B12" s="58" t="s">
        <v>804</v>
      </c>
      <c r="C12" s="52">
        <v>31</v>
      </c>
      <c r="D12" s="52">
        <v>31</v>
      </c>
      <c r="E12" s="52">
        <v>0</v>
      </c>
      <c r="F12" s="52">
        <v>0</v>
      </c>
      <c r="G12" s="52">
        <v>0</v>
      </c>
      <c r="H12" s="52">
        <v>31</v>
      </c>
      <c r="I12" s="52">
        <v>0</v>
      </c>
      <c r="J12" s="52">
        <v>0</v>
      </c>
      <c r="K12" s="52">
        <v>0</v>
      </c>
      <c r="L12" s="52" t="s">
        <v>7</v>
      </c>
    </row>
    <row r="13" spans="1:20" ht="17.100000000000001" customHeight="1" x14ac:dyDescent="0.2">
      <c r="A13" s="57">
        <v>3</v>
      </c>
      <c r="B13" s="58" t="s">
        <v>805</v>
      </c>
      <c r="C13" s="52">
        <v>30</v>
      </c>
      <c r="D13" s="52">
        <v>29</v>
      </c>
      <c r="E13" s="52">
        <v>1</v>
      </c>
      <c r="F13" s="52">
        <v>0</v>
      </c>
      <c r="G13" s="52">
        <v>1</v>
      </c>
      <c r="H13" s="52">
        <v>30</v>
      </c>
      <c r="I13" s="52">
        <v>0</v>
      </c>
      <c r="J13" s="52">
        <v>0</v>
      </c>
      <c r="K13" s="52">
        <v>0</v>
      </c>
      <c r="L13" s="52" t="s">
        <v>7</v>
      </c>
    </row>
    <row r="14" spans="1:20" ht="17.100000000000001" customHeight="1" x14ac:dyDescent="0.2">
      <c r="A14" s="57">
        <v>4</v>
      </c>
      <c r="B14" s="58" t="s">
        <v>806</v>
      </c>
      <c r="C14" s="52">
        <v>31</v>
      </c>
      <c r="D14" s="52">
        <v>0</v>
      </c>
      <c r="E14" s="52">
        <v>4</v>
      </c>
      <c r="F14" s="52">
        <v>2</v>
      </c>
      <c r="G14" s="52">
        <v>6</v>
      </c>
      <c r="H14" s="52">
        <v>6</v>
      </c>
      <c r="I14" s="52">
        <v>25</v>
      </c>
      <c r="J14" s="52">
        <v>25</v>
      </c>
      <c r="K14" s="52">
        <v>0</v>
      </c>
      <c r="L14" s="52" t="s">
        <v>7</v>
      </c>
    </row>
    <row r="15" spans="1:20" ht="17.100000000000001" customHeight="1" x14ac:dyDescent="0.2">
      <c r="A15" s="57">
        <v>5</v>
      </c>
      <c r="B15" s="58" t="s">
        <v>807</v>
      </c>
      <c r="C15" s="52">
        <v>31</v>
      </c>
      <c r="D15" s="52">
        <v>0</v>
      </c>
      <c r="E15" s="52">
        <v>4</v>
      </c>
      <c r="F15" s="52">
        <v>4</v>
      </c>
      <c r="G15" s="52">
        <v>8</v>
      </c>
      <c r="H15" s="52">
        <v>8</v>
      </c>
      <c r="I15" s="52">
        <v>23</v>
      </c>
      <c r="J15" s="52">
        <v>23</v>
      </c>
      <c r="K15" s="52">
        <v>0</v>
      </c>
      <c r="L15" s="52" t="s">
        <v>7</v>
      </c>
    </row>
    <row r="16" spans="1:20" s="56" customFormat="1" ht="17.100000000000001" customHeight="1" x14ac:dyDescent="0.2">
      <c r="A16" s="57">
        <v>6</v>
      </c>
      <c r="B16" s="58" t="s">
        <v>808</v>
      </c>
      <c r="C16" s="57">
        <v>30</v>
      </c>
      <c r="D16" s="57">
        <v>0</v>
      </c>
      <c r="E16" s="57">
        <v>5</v>
      </c>
      <c r="F16" s="57">
        <v>5</v>
      </c>
      <c r="G16" s="57">
        <v>10</v>
      </c>
      <c r="H16" s="57">
        <v>10</v>
      </c>
      <c r="I16" s="57">
        <v>20</v>
      </c>
      <c r="J16" s="57">
        <v>20</v>
      </c>
      <c r="K16" s="57">
        <v>0</v>
      </c>
      <c r="L16" s="57" t="s">
        <v>7</v>
      </c>
    </row>
    <row r="17" spans="1:12" s="56" customFormat="1" ht="17.100000000000001" customHeight="1" x14ac:dyDescent="0.2">
      <c r="A17" s="57">
        <v>7</v>
      </c>
      <c r="B17" s="58" t="s">
        <v>809</v>
      </c>
      <c r="C17" s="57">
        <v>31</v>
      </c>
      <c r="D17" s="57">
        <v>0</v>
      </c>
      <c r="E17" s="57">
        <v>4</v>
      </c>
      <c r="F17" s="57">
        <v>8</v>
      </c>
      <c r="G17" s="57">
        <v>12</v>
      </c>
      <c r="H17" s="57">
        <v>12</v>
      </c>
      <c r="I17" s="57">
        <v>19</v>
      </c>
      <c r="J17" s="57">
        <v>19</v>
      </c>
      <c r="K17" s="57">
        <v>0</v>
      </c>
      <c r="L17" s="57" t="s">
        <v>7</v>
      </c>
    </row>
    <row r="18" spans="1:12" s="56" customFormat="1" ht="17.100000000000001" customHeight="1" x14ac:dyDescent="0.2">
      <c r="A18" s="57">
        <v>8</v>
      </c>
      <c r="B18" s="58" t="s">
        <v>810</v>
      </c>
      <c r="C18" s="57">
        <v>30</v>
      </c>
      <c r="D18" s="57">
        <v>0</v>
      </c>
      <c r="E18" s="57">
        <v>4</v>
      </c>
      <c r="F18" s="57">
        <v>4</v>
      </c>
      <c r="G18" s="57">
        <v>8</v>
      </c>
      <c r="H18" s="57">
        <v>8</v>
      </c>
      <c r="I18" s="57">
        <v>22</v>
      </c>
      <c r="J18" s="57">
        <v>22</v>
      </c>
      <c r="K18" s="57">
        <v>0</v>
      </c>
      <c r="L18" s="57" t="s">
        <v>7</v>
      </c>
    </row>
    <row r="19" spans="1:12" s="56" customFormat="1" ht="17.100000000000001" customHeight="1" x14ac:dyDescent="0.2">
      <c r="A19" s="57">
        <v>9</v>
      </c>
      <c r="B19" s="58" t="s">
        <v>811</v>
      </c>
      <c r="C19" s="57">
        <v>31</v>
      </c>
      <c r="D19" s="57">
        <v>0</v>
      </c>
      <c r="E19" s="57">
        <v>5</v>
      </c>
      <c r="F19" s="57">
        <v>6</v>
      </c>
      <c r="G19" s="57">
        <v>11</v>
      </c>
      <c r="H19" s="57">
        <v>11</v>
      </c>
      <c r="I19" s="57">
        <v>20</v>
      </c>
      <c r="J19" s="57">
        <v>20</v>
      </c>
      <c r="K19" s="57">
        <v>0</v>
      </c>
      <c r="L19" s="57" t="s">
        <v>7</v>
      </c>
    </row>
    <row r="20" spans="1:12" s="56" customFormat="1" ht="17.100000000000001" customHeight="1" x14ac:dyDescent="0.2">
      <c r="A20" s="57">
        <v>10</v>
      </c>
      <c r="B20" s="58" t="s">
        <v>812</v>
      </c>
      <c r="C20" s="57">
        <v>31</v>
      </c>
      <c r="D20" s="57">
        <v>0</v>
      </c>
      <c r="E20" s="57">
        <v>4</v>
      </c>
      <c r="F20" s="57">
        <v>4</v>
      </c>
      <c r="G20" s="57">
        <v>8</v>
      </c>
      <c r="H20" s="57">
        <v>8</v>
      </c>
      <c r="I20" s="57">
        <v>23</v>
      </c>
      <c r="J20" s="57">
        <v>23</v>
      </c>
      <c r="K20" s="57">
        <v>0</v>
      </c>
      <c r="L20" s="57" t="s">
        <v>7</v>
      </c>
    </row>
    <row r="21" spans="1:12" s="56" customFormat="1" ht="17.100000000000001" customHeight="1" x14ac:dyDescent="0.2">
      <c r="A21" s="57">
        <v>11</v>
      </c>
      <c r="B21" s="58" t="s">
        <v>813</v>
      </c>
      <c r="C21" s="57">
        <v>29</v>
      </c>
      <c r="D21" s="57">
        <v>0</v>
      </c>
      <c r="E21" s="57">
        <v>4</v>
      </c>
      <c r="F21" s="57">
        <v>2</v>
      </c>
      <c r="G21" s="57">
        <v>6</v>
      </c>
      <c r="H21" s="57">
        <v>6</v>
      </c>
      <c r="I21" s="57">
        <v>23</v>
      </c>
      <c r="J21" s="57">
        <v>23</v>
      </c>
      <c r="K21" s="57">
        <v>0</v>
      </c>
      <c r="L21" s="57" t="s">
        <v>7</v>
      </c>
    </row>
    <row r="22" spans="1:12" s="56" customFormat="1" ht="17.100000000000001" customHeight="1" x14ac:dyDescent="0.2">
      <c r="A22" s="57">
        <v>12</v>
      </c>
      <c r="B22" s="58" t="s">
        <v>814</v>
      </c>
      <c r="C22" s="57">
        <v>31</v>
      </c>
      <c r="D22" s="57">
        <v>0</v>
      </c>
      <c r="E22" s="57">
        <v>5</v>
      </c>
      <c r="F22" s="57">
        <v>4</v>
      </c>
      <c r="G22" s="57">
        <v>9</v>
      </c>
      <c r="H22" s="57">
        <v>9</v>
      </c>
      <c r="I22" s="57">
        <v>22</v>
      </c>
      <c r="J22" s="57">
        <v>22</v>
      </c>
      <c r="K22" s="57">
        <v>0</v>
      </c>
      <c r="L22" s="57" t="s">
        <v>7</v>
      </c>
    </row>
    <row r="23" spans="1:12" s="56" customFormat="1" ht="17.100000000000001" customHeight="1" x14ac:dyDescent="0.2">
      <c r="A23" s="58"/>
      <c r="B23" s="59" t="s">
        <v>19</v>
      </c>
      <c r="C23" s="365">
        <v>366</v>
      </c>
      <c r="D23" s="365">
        <v>60</v>
      </c>
      <c r="E23" s="365">
        <v>44</v>
      </c>
      <c r="F23" s="365">
        <v>40</v>
      </c>
      <c r="G23" s="365">
        <v>86</v>
      </c>
      <c r="H23" s="365">
        <v>146</v>
      </c>
      <c r="I23" s="365">
        <v>220</v>
      </c>
      <c r="J23" s="365">
        <v>220</v>
      </c>
      <c r="K23" s="365">
        <f t="shared" ref="K23" si="0">SUM(K11:K22)</f>
        <v>0</v>
      </c>
      <c r="L23" s="57" t="s">
        <v>7</v>
      </c>
    </row>
    <row r="24" spans="1:12" s="56" customFormat="1" ht="11.25" customHeight="1" x14ac:dyDescent="0.2">
      <c r="A24" s="60"/>
      <c r="B24" s="61"/>
      <c r="C24" s="62"/>
      <c r="D24" s="60"/>
      <c r="E24" s="60"/>
      <c r="F24" s="60"/>
      <c r="G24" s="60"/>
      <c r="H24" s="60"/>
      <c r="I24" s="60"/>
      <c r="J24" s="60"/>
      <c r="K24" s="60"/>
    </row>
    <row r="25" spans="1:12" ht="15" x14ac:dyDescent="0.25">
      <c r="A25" s="53" t="s">
        <v>110</v>
      </c>
      <c r="B25" s="53"/>
      <c r="C25" s="53"/>
      <c r="D25" s="53"/>
      <c r="E25" s="53"/>
      <c r="F25" s="53"/>
      <c r="G25" s="53"/>
      <c r="H25" s="53"/>
      <c r="I25" s="53"/>
      <c r="J25" s="53"/>
    </row>
    <row r="26" spans="1:12" ht="15" x14ac:dyDescent="0.25">
      <c r="A26" s="53"/>
      <c r="B26" s="53"/>
      <c r="C26" s="53"/>
      <c r="D26" s="53"/>
      <c r="E26" s="53"/>
      <c r="F26" s="53"/>
      <c r="G26" s="53"/>
      <c r="H26" s="53"/>
      <c r="I26" s="53"/>
      <c r="J26" s="53"/>
    </row>
    <row r="27" spans="1:12" ht="15" x14ac:dyDescent="0.25">
      <c r="A27" s="53"/>
      <c r="B27" s="53"/>
      <c r="C27" s="53"/>
      <c r="D27" s="53"/>
      <c r="E27" s="53"/>
      <c r="F27" s="53"/>
      <c r="G27" s="53"/>
      <c r="H27" s="53"/>
      <c r="I27" s="53"/>
      <c r="J27" s="53"/>
    </row>
    <row r="28" spans="1:12" ht="15" x14ac:dyDescent="0.25">
      <c r="A28" s="53" t="s">
        <v>12</v>
      </c>
      <c r="B28" s="53"/>
      <c r="C28" s="53"/>
      <c r="D28" s="53"/>
      <c r="E28" s="53"/>
      <c r="F28" s="53"/>
      <c r="G28" s="53"/>
      <c r="H28" s="53"/>
      <c r="I28" s="53"/>
      <c r="J28" s="719" t="s">
        <v>13</v>
      </c>
      <c r="K28" s="719"/>
    </row>
    <row r="29" spans="1:12" ht="15" x14ac:dyDescent="0.2">
      <c r="A29" s="720" t="s">
        <v>14</v>
      </c>
      <c r="B29" s="720"/>
      <c r="C29" s="720"/>
      <c r="D29" s="720"/>
      <c r="E29" s="720"/>
      <c r="F29" s="720"/>
      <c r="G29" s="720"/>
      <c r="H29" s="720"/>
      <c r="I29" s="720"/>
      <c r="J29" s="720"/>
      <c r="K29" s="720"/>
    </row>
    <row r="30" spans="1:12" ht="15" x14ac:dyDescent="0.2">
      <c r="A30" s="720" t="s">
        <v>20</v>
      </c>
      <c r="B30" s="720"/>
      <c r="C30" s="720"/>
      <c r="D30" s="720"/>
      <c r="E30" s="720"/>
      <c r="F30" s="720"/>
      <c r="G30" s="720"/>
      <c r="H30" s="720"/>
      <c r="I30" s="720"/>
      <c r="J30" s="720"/>
      <c r="K30" s="720"/>
    </row>
    <row r="31" spans="1:12" ht="15" x14ac:dyDescent="0.25">
      <c r="A31" s="53"/>
      <c r="B31" s="53"/>
      <c r="C31" s="53"/>
      <c r="D31" s="53"/>
      <c r="E31" s="53"/>
      <c r="F31" s="53"/>
      <c r="G31" s="53"/>
      <c r="I31" s="53" t="s">
        <v>86</v>
      </c>
      <c r="J31" s="53"/>
      <c r="K31" s="53"/>
    </row>
  </sheetData>
  <mergeCells count="19">
    <mergeCell ref="J28:K28"/>
    <mergeCell ref="A29:K29"/>
    <mergeCell ref="A30:K30"/>
    <mergeCell ref="A5:K5"/>
    <mergeCell ref="A7:A9"/>
    <mergeCell ref="B7:B9"/>
    <mergeCell ref="C7:C9"/>
    <mergeCell ref="D7:H7"/>
    <mergeCell ref="J7:J9"/>
    <mergeCell ref="K7:K9"/>
    <mergeCell ref="D8:D9"/>
    <mergeCell ref="E8:G8"/>
    <mergeCell ref="I7:I9"/>
    <mergeCell ref="A6:G6"/>
    <mergeCell ref="C1:H1"/>
    <mergeCell ref="J1:K1"/>
    <mergeCell ref="A3:K3"/>
    <mergeCell ref="A2:K2"/>
    <mergeCell ref="L7:L9"/>
  </mergeCells>
  <phoneticPr fontId="0" type="noConversion"/>
  <printOptions horizontalCentered="1"/>
  <pageMargins left="0.70866141732283472" right="0.70866141732283472" top="0.23622047244094491" bottom="0" header="0.31496062992125984" footer="0.31496062992125984"/>
  <pageSetup paperSize="9" scale="84" orientation="landscape" r:id="rId1"/>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S32"/>
  <sheetViews>
    <sheetView view="pageBreakPreview" zoomScaleSheetLayoutView="100" workbookViewId="0">
      <selection activeCell="K24" sqref="K24"/>
    </sheetView>
  </sheetViews>
  <sheetFormatPr defaultColWidth="9.140625" defaultRowHeight="14.25" x14ac:dyDescent="0.2"/>
  <cols>
    <col min="1" max="1" width="4.7109375" style="49" customWidth="1"/>
    <col min="2" max="2" width="14.7109375" style="49" customWidth="1"/>
    <col min="3" max="3" width="11.7109375" style="49" customWidth="1"/>
    <col min="4" max="4" width="12" style="49" customWidth="1"/>
    <col min="5" max="5" width="11.85546875" style="49" customWidth="1"/>
    <col min="6" max="6" width="18.85546875" style="49" customWidth="1"/>
    <col min="7" max="7" width="10.140625" style="49" customWidth="1"/>
    <col min="8" max="8" width="14.7109375" style="49" customWidth="1"/>
    <col min="9" max="9" width="15.28515625" style="49" customWidth="1"/>
    <col min="10" max="10" width="14.7109375" style="49" customWidth="1"/>
    <col min="11" max="11" width="11.85546875" style="49" customWidth="1"/>
    <col min="12" max="16384" width="9.140625" style="49"/>
  </cols>
  <sheetData>
    <row r="1" spans="1:19" ht="15" customHeight="1" x14ac:dyDescent="0.25">
      <c r="C1" s="459"/>
      <c r="D1" s="459"/>
      <c r="E1" s="459"/>
      <c r="F1" s="459"/>
      <c r="G1" s="459"/>
      <c r="H1" s="459"/>
      <c r="I1" s="171"/>
      <c r="J1" s="41" t="s">
        <v>534</v>
      </c>
    </row>
    <row r="2" spans="1:19" s="55" customFormat="1" ht="19.5" customHeight="1" x14ac:dyDescent="0.2">
      <c r="A2" s="717" t="s">
        <v>0</v>
      </c>
      <c r="B2" s="717"/>
      <c r="C2" s="717"/>
      <c r="D2" s="717"/>
      <c r="E2" s="717"/>
      <c r="F2" s="717"/>
      <c r="G2" s="717"/>
      <c r="H2" s="717"/>
      <c r="I2" s="717"/>
      <c r="J2" s="717"/>
    </row>
    <row r="3" spans="1:19" s="55" customFormat="1" ht="19.5" customHeight="1" x14ac:dyDescent="0.2">
      <c r="A3" s="716" t="s">
        <v>702</v>
      </c>
      <c r="B3" s="716"/>
      <c r="C3" s="716"/>
      <c r="D3" s="716"/>
      <c r="E3" s="716"/>
      <c r="F3" s="716"/>
      <c r="G3" s="716"/>
      <c r="H3" s="716"/>
      <c r="I3" s="716"/>
      <c r="J3" s="716"/>
    </row>
    <row r="4" spans="1:19" s="55" customFormat="1" ht="14.25" customHeight="1" x14ac:dyDescent="0.2">
      <c r="A4" s="63"/>
      <c r="B4" s="63"/>
      <c r="C4" s="63"/>
      <c r="D4" s="63"/>
      <c r="E4" s="63"/>
      <c r="F4" s="63"/>
      <c r="G4" s="63"/>
      <c r="H4" s="63"/>
      <c r="I4" s="63"/>
      <c r="J4" s="63"/>
    </row>
    <row r="5" spans="1:19" s="55" customFormat="1" ht="18" customHeight="1" x14ac:dyDescent="0.2">
      <c r="A5" s="660" t="s">
        <v>709</v>
      </c>
      <c r="B5" s="660"/>
      <c r="C5" s="660"/>
      <c r="D5" s="660"/>
      <c r="E5" s="660"/>
      <c r="F5" s="660"/>
      <c r="G5" s="660"/>
      <c r="H5" s="660"/>
      <c r="I5" s="660"/>
      <c r="J5" s="660"/>
    </row>
    <row r="6" spans="1:19" ht="15.75" x14ac:dyDescent="0.25">
      <c r="A6" s="505" t="s">
        <v>900</v>
      </c>
      <c r="B6" s="505"/>
      <c r="C6" s="505"/>
      <c r="D6" s="505"/>
      <c r="E6" s="505"/>
      <c r="F6" s="505"/>
      <c r="G6" s="505"/>
      <c r="H6" s="142"/>
      <c r="I6" s="169"/>
      <c r="J6" s="169"/>
    </row>
    <row r="7" spans="1:19" ht="29.25" customHeight="1" x14ac:dyDescent="0.2">
      <c r="A7" s="721" t="s">
        <v>76</v>
      </c>
      <c r="B7" s="721" t="s">
        <v>77</v>
      </c>
      <c r="C7" s="721" t="s">
        <v>78</v>
      </c>
      <c r="D7" s="721" t="s">
        <v>160</v>
      </c>
      <c r="E7" s="721"/>
      <c r="F7" s="721"/>
      <c r="G7" s="721"/>
      <c r="H7" s="721"/>
      <c r="I7" s="477" t="s">
        <v>242</v>
      </c>
      <c r="J7" s="721" t="s">
        <v>79</v>
      </c>
      <c r="K7" s="721" t="s">
        <v>230</v>
      </c>
    </row>
    <row r="8" spans="1:19" ht="34.15" customHeight="1" x14ac:dyDescent="0.2">
      <c r="A8" s="721"/>
      <c r="B8" s="721"/>
      <c r="C8" s="721"/>
      <c r="D8" s="721" t="s">
        <v>81</v>
      </c>
      <c r="E8" s="721" t="s">
        <v>82</v>
      </c>
      <c r="F8" s="721"/>
      <c r="G8" s="721"/>
      <c r="H8" s="477" t="s">
        <v>83</v>
      </c>
      <c r="I8" s="722"/>
      <c r="J8" s="721"/>
      <c r="K8" s="721"/>
      <c r="R8" s="54"/>
      <c r="S8" s="54"/>
    </row>
    <row r="9" spans="1:19" ht="33.75" customHeight="1" x14ac:dyDescent="0.2">
      <c r="A9" s="721"/>
      <c r="B9" s="721"/>
      <c r="C9" s="721"/>
      <c r="D9" s="721"/>
      <c r="E9" s="51" t="s">
        <v>84</v>
      </c>
      <c r="F9" s="51" t="s">
        <v>85</v>
      </c>
      <c r="G9" s="51" t="s">
        <v>19</v>
      </c>
      <c r="H9" s="478"/>
      <c r="I9" s="478"/>
      <c r="J9" s="721"/>
      <c r="K9" s="721"/>
    </row>
    <row r="10" spans="1:19" s="56" customFormat="1" ht="17.100000000000001" customHeight="1" x14ac:dyDescent="0.2">
      <c r="A10" s="51">
        <v>1</v>
      </c>
      <c r="B10" s="51">
        <v>2</v>
      </c>
      <c r="C10" s="51">
        <v>3</v>
      </c>
      <c r="D10" s="51">
        <v>4</v>
      </c>
      <c r="E10" s="51">
        <v>5</v>
      </c>
      <c r="F10" s="51">
        <v>6</v>
      </c>
      <c r="G10" s="51">
        <v>7</v>
      </c>
      <c r="H10" s="51">
        <v>8</v>
      </c>
      <c r="I10" s="51">
        <v>9</v>
      </c>
      <c r="J10" s="51">
        <v>10</v>
      </c>
      <c r="K10" s="51">
        <v>11</v>
      </c>
    </row>
    <row r="11" spans="1:19" ht="17.100000000000001" customHeight="1" x14ac:dyDescent="0.2">
      <c r="A11" s="57">
        <v>1</v>
      </c>
      <c r="B11" s="58" t="s">
        <v>803</v>
      </c>
      <c r="C11" s="52">
        <v>30</v>
      </c>
      <c r="D11" s="52">
        <v>0</v>
      </c>
      <c r="E11" s="52">
        <v>4</v>
      </c>
      <c r="F11" s="52">
        <v>3</v>
      </c>
      <c r="G11" s="52">
        <v>7</v>
      </c>
      <c r="H11" s="52">
        <v>7</v>
      </c>
      <c r="I11" s="52">
        <v>23</v>
      </c>
      <c r="J11" s="52">
        <v>23</v>
      </c>
      <c r="K11" s="52" t="s">
        <v>7</v>
      </c>
    </row>
    <row r="12" spans="1:19" ht="17.100000000000001" customHeight="1" x14ac:dyDescent="0.2">
      <c r="A12" s="57">
        <v>2</v>
      </c>
      <c r="B12" s="58" t="s">
        <v>804</v>
      </c>
      <c r="C12" s="52">
        <v>31</v>
      </c>
      <c r="D12" s="52">
        <v>31</v>
      </c>
      <c r="E12" s="52">
        <v>0</v>
      </c>
      <c r="F12" s="52">
        <v>0</v>
      </c>
      <c r="G12" s="52">
        <v>0</v>
      </c>
      <c r="H12" s="52">
        <v>31</v>
      </c>
      <c r="I12" s="52">
        <v>0</v>
      </c>
      <c r="J12" s="52">
        <v>0</v>
      </c>
      <c r="K12" s="52" t="s">
        <v>7</v>
      </c>
    </row>
    <row r="13" spans="1:19" ht="17.100000000000001" customHeight="1" x14ac:dyDescent="0.2">
      <c r="A13" s="57">
        <v>3</v>
      </c>
      <c r="B13" s="58" t="s">
        <v>805</v>
      </c>
      <c r="C13" s="52">
        <v>30</v>
      </c>
      <c r="D13" s="52">
        <v>29</v>
      </c>
      <c r="E13" s="52">
        <v>1</v>
      </c>
      <c r="F13" s="52">
        <v>0</v>
      </c>
      <c r="G13" s="52">
        <v>1</v>
      </c>
      <c r="H13" s="52">
        <v>30</v>
      </c>
      <c r="I13" s="52">
        <v>0</v>
      </c>
      <c r="J13" s="52">
        <v>0</v>
      </c>
      <c r="K13" s="52" t="s">
        <v>7</v>
      </c>
    </row>
    <row r="14" spans="1:19" ht="17.100000000000001" customHeight="1" x14ac:dyDescent="0.2">
      <c r="A14" s="57">
        <v>4</v>
      </c>
      <c r="B14" s="58" t="s">
        <v>806</v>
      </c>
      <c r="C14" s="52">
        <v>31</v>
      </c>
      <c r="D14" s="52">
        <v>0</v>
      </c>
      <c r="E14" s="52">
        <v>4</v>
      </c>
      <c r="F14" s="52">
        <v>2</v>
      </c>
      <c r="G14" s="52">
        <v>6</v>
      </c>
      <c r="H14" s="52">
        <v>6</v>
      </c>
      <c r="I14" s="52">
        <v>25</v>
      </c>
      <c r="J14" s="52">
        <v>25</v>
      </c>
      <c r="K14" s="52" t="s">
        <v>7</v>
      </c>
    </row>
    <row r="15" spans="1:19" ht="17.100000000000001" customHeight="1" x14ac:dyDescent="0.2">
      <c r="A15" s="57">
        <v>5</v>
      </c>
      <c r="B15" s="58" t="s">
        <v>807</v>
      </c>
      <c r="C15" s="52">
        <v>31</v>
      </c>
      <c r="D15" s="52">
        <v>0</v>
      </c>
      <c r="E15" s="52">
        <v>4</v>
      </c>
      <c r="F15" s="52">
        <v>4</v>
      </c>
      <c r="G15" s="52">
        <v>8</v>
      </c>
      <c r="H15" s="52">
        <v>8</v>
      </c>
      <c r="I15" s="52">
        <v>23</v>
      </c>
      <c r="J15" s="52">
        <v>23</v>
      </c>
      <c r="K15" s="52" t="s">
        <v>7</v>
      </c>
    </row>
    <row r="16" spans="1:19" s="56" customFormat="1" ht="17.100000000000001" customHeight="1" x14ac:dyDescent="0.2">
      <c r="A16" s="57">
        <v>6</v>
      </c>
      <c r="B16" s="58" t="s">
        <v>808</v>
      </c>
      <c r="C16" s="57">
        <v>30</v>
      </c>
      <c r="D16" s="57">
        <v>0</v>
      </c>
      <c r="E16" s="57">
        <v>5</v>
      </c>
      <c r="F16" s="57">
        <v>5</v>
      </c>
      <c r="G16" s="57">
        <v>10</v>
      </c>
      <c r="H16" s="57">
        <v>10</v>
      </c>
      <c r="I16" s="57">
        <v>20</v>
      </c>
      <c r="J16" s="57">
        <v>20</v>
      </c>
      <c r="K16" s="57" t="s">
        <v>7</v>
      </c>
    </row>
    <row r="17" spans="1:11" s="56" customFormat="1" ht="17.100000000000001" customHeight="1" x14ac:dyDescent="0.2">
      <c r="A17" s="57">
        <v>7</v>
      </c>
      <c r="B17" s="58" t="s">
        <v>809</v>
      </c>
      <c r="C17" s="57">
        <v>31</v>
      </c>
      <c r="D17" s="57">
        <v>0</v>
      </c>
      <c r="E17" s="57">
        <v>4</v>
      </c>
      <c r="F17" s="57">
        <v>8</v>
      </c>
      <c r="G17" s="57">
        <v>12</v>
      </c>
      <c r="H17" s="57">
        <v>12</v>
      </c>
      <c r="I17" s="57">
        <v>19</v>
      </c>
      <c r="J17" s="57">
        <v>19</v>
      </c>
      <c r="K17" s="57" t="s">
        <v>7</v>
      </c>
    </row>
    <row r="18" spans="1:11" s="56" customFormat="1" ht="17.100000000000001" customHeight="1" x14ac:dyDescent="0.2">
      <c r="A18" s="57">
        <v>8</v>
      </c>
      <c r="B18" s="58" t="s">
        <v>810</v>
      </c>
      <c r="C18" s="57">
        <v>30</v>
      </c>
      <c r="D18" s="57">
        <v>0</v>
      </c>
      <c r="E18" s="57">
        <v>4</v>
      </c>
      <c r="F18" s="57">
        <v>4</v>
      </c>
      <c r="G18" s="57">
        <v>8</v>
      </c>
      <c r="H18" s="57">
        <v>8</v>
      </c>
      <c r="I18" s="57">
        <v>22</v>
      </c>
      <c r="J18" s="57">
        <v>22</v>
      </c>
      <c r="K18" s="57" t="s">
        <v>7</v>
      </c>
    </row>
    <row r="19" spans="1:11" s="56" customFormat="1" ht="17.100000000000001" customHeight="1" x14ac:dyDescent="0.2">
      <c r="A19" s="57">
        <v>9</v>
      </c>
      <c r="B19" s="58" t="s">
        <v>811</v>
      </c>
      <c r="C19" s="57">
        <v>31</v>
      </c>
      <c r="D19" s="57">
        <v>0</v>
      </c>
      <c r="E19" s="57">
        <v>5</v>
      </c>
      <c r="F19" s="57">
        <v>6</v>
      </c>
      <c r="G19" s="57">
        <v>11</v>
      </c>
      <c r="H19" s="57">
        <v>11</v>
      </c>
      <c r="I19" s="57">
        <v>20</v>
      </c>
      <c r="J19" s="57">
        <v>20</v>
      </c>
      <c r="K19" s="57" t="s">
        <v>7</v>
      </c>
    </row>
    <row r="20" spans="1:11" s="56" customFormat="1" ht="17.100000000000001" customHeight="1" x14ac:dyDescent="0.2">
      <c r="A20" s="57">
        <v>10</v>
      </c>
      <c r="B20" s="58" t="s">
        <v>815</v>
      </c>
      <c r="C20" s="57">
        <v>31</v>
      </c>
      <c r="D20" s="57">
        <v>0</v>
      </c>
      <c r="E20" s="57">
        <v>4</v>
      </c>
      <c r="F20" s="57">
        <v>4</v>
      </c>
      <c r="G20" s="57">
        <v>8</v>
      </c>
      <c r="H20" s="57">
        <v>8</v>
      </c>
      <c r="I20" s="57">
        <v>23</v>
      </c>
      <c r="J20" s="57">
        <v>23</v>
      </c>
      <c r="K20" s="57" t="s">
        <v>7</v>
      </c>
    </row>
    <row r="21" spans="1:11" s="56" customFormat="1" ht="17.100000000000001" customHeight="1" x14ac:dyDescent="0.2">
      <c r="A21" s="57">
        <v>11</v>
      </c>
      <c r="B21" s="58" t="s">
        <v>816</v>
      </c>
      <c r="C21" s="57">
        <v>29</v>
      </c>
      <c r="D21" s="57">
        <v>0</v>
      </c>
      <c r="E21" s="57">
        <v>4</v>
      </c>
      <c r="F21" s="57">
        <v>2</v>
      </c>
      <c r="G21" s="57">
        <v>6</v>
      </c>
      <c r="H21" s="57">
        <v>6</v>
      </c>
      <c r="I21" s="57">
        <v>23</v>
      </c>
      <c r="J21" s="57">
        <v>23</v>
      </c>
      <c r="K21" s="57" t="s">
        <v>7</v>
      </c>
    </row>
    <row r="22" spans="1:11" s="56" customFormat="1" ht="17.100000000000001" customHeight="1" x14ac:dyDescent="0.2">
      <c r="A22" s="57">
        <v>12</v>
      </c>
      <c r="B22" s="58" t="s">
        <v>817</v>
      </c>
      <c r="C22" s="57">
        <v>31</v>
      </c>
      <c r="D22" s="57">
        <v>0</v>
      </c>
      <c r="E22" s="57">
        <v>5</v>
      </c>
      <c r="F22" s="57">
        <v>4</v>
      </c>
      <c r="G22" s="57">
        <v>9</v>
      </c>
      <c r="H22" s="57">
        <v>9</v>
      </c>
      <c r="I22" s="57">
        <v>22</v>
      </c>
      <c r="J22" s="57">
        <v>22</v>
      </c>
      <c r="K22" s="57" t="s">
        <v>7</v>
      </c>
    </row>
    <row r="23" spans="1:11" s="56" customFormat="1" ht="17.100000000000001" customHeight="1" x14ac:dyDescent="0.2">
      <c r="A23" s="58"/>
      <c r="B23" s="59" t="s">
        <v>19</v>
      </c>
      <c r="C23" s="450">
        <v>366</v>
      </c>
      <c r="D23" s="450">
        <v>60</v>
      </c>
      <c r="E23" s="450">
        <v>44</v>
      </c>
      <c r="F23" s="450">
        <v>40</v>
      </c>
      <c r="G23" s="450">
        <v>86</v>
      </c>
      <c r="H23" s="450">
        <v>146</v>
      </c>
      <c r="I23" s="450">
        <v>220</v>
      </c>
      <c r="J23" s="450">
        <v>220</v>
      </c>
      <c r="K23" s="450" t="s">
        <v>7</v>
      </c>
    </row>
    <row r="24" spans="1:11" s="56" customFormat="1" ht="11.25" customHeight="1" x14ac:dyDescent="0.2">
      <c r="A24" s="60"/>
      <c r="B24" s="61"/>
      <c r="C24" s="62"/>
      <c r="D24" s="60"/>
      <c r="E24" s="60"/>
      <c r="F24" s="60"/>
      <c r="G24" s="60"/>
      <c r="H24" s="60"/>
      <c r="I24" s="60"/>
      <c r="J24" s="60"/>
      <c r="K24" s="60"/>
    </row>
    <row r="25" spans="1:11" ht="15" x14ac:dyDescent="0.25">
      <c r="A25" s="53" t="s">
        <v>110</v>
      </c>
      <c r="B25" s="53"/>
      <c r="C25" s="53"/>
      <c r="D25" s="53"/>
      <c r="E25" s="53"/>
      <c r="F25" s="53"/>
      <c r="G25" s="53"/>
      <c r="H25" s="53"/>
      <c r="I25" s="53"/>
      <c r="J25" s="53"/>
    </row>
    <row r="26" spans="1:11" ht="15" x14ac:dyDescent="0.25">
      <c r="A26" s="53"/>
      <c r="B26" s="53"/>
      <c r="C26" s="53"/>
      <c r="D26" s="53"/>
      <c r="E26" s="53"/>
      <c r="F26" s="53"/>
      <c r="G26" s="53"/>
      <c r="H26" s="53"/>
      <c r="I26" s="53"/>
      <c r="J26" s="53"/>
    </row>
    <row r="27" spans="1:11" ht="15" x14ac:dyDescent="0.25">
      <c r="A27" s="53"/>
      <c r="B27" s="53"/>
      <c r="C27" s="53"/>
      <c r="D27" s="53"/>
      <c r="E27" s="53"/>
      <c r="F27" s="53"/>
      <c r="G27" s="53"/>
      <c r="H27" s="53"/>
      <c r="I27" s="53"/>
      <c r="J27" s="53"/>
    </row>
    <row r="28" spans="1:11" x14ac:dyDescent="0.2">
      <c r="D28" s="49" t="s">
        <v>11</v>
      </c>
    </row>
    <row r="29" spans="1:11" ht="15" x14ac:dyDescent="0.25">
      <c r="A29" s="53" t="s">
        <v>12</v>
      </c>
      <c r="B29" s="53"/>
      <c r="C29" s="53"/>
      <c r="D29" s="53"/>
      <c r="E29" s="53"/>
      <c r="F29" s="53"/>
      <c r="G29" s="53"/>
      <c r="H29" s="53"/>
      <c r="I29" s="53"/>
      <c r="J29" s="167" t="s">
        <v>13</v>
      </c>
    </row>
    <row r="30" spans="1:11" ht="15" x14ac:dyDescent="0.2">
      <c r="A30" s="720" t="s">
        <v>14</v>
      </c>
      <c r="B30" s="720"/>
      <c r="C30" s="720"/>
      <c r="D30" s="720"/>
      <c r="E30" s="720"/>
      <c r="F30" s="720"/>
      <c r="G30" s="720"/>
      <c r="H30" s="720"/>
      <c r="I30" s="720"/>
      <c r="J30" s="720"/>
    </row>
    <row r="31" spans="1:11" ht="15" x14ac:dyDescent="0.2">
      <c r="A31" s="720" t="s">
        <v>20</v>
      </c>
      <c r="B31" s="720"/>
      <c r="C31" s="720"/>
      <c r="D31" s="720"/>
      <c r="E31" s="720"/>
      <c r="F31" s="720"/>
      <c r="G31" s="720"/>
      <c r="H31" s="720"/>
      <c r="I31" s="720"/>
      <c r="J31" s="720"/>
    </row>
    <row r="32" spans="1:11" ht="15" x14ac:dyDescent="0.25">
      <c r="A32" s="53"/>
      <c r="B32" s="53"/>
      <c r="C32" s="53"/>
      <c r="D32" s="53"/>
      <c r="E32" s="53"/>
      <c r="F32" s="53"/>
      <c r="G32" s="53"/>
      <c r="H32" s="53" t="s">
        <v>86</v>
      </c>
      <c r="I32" s="53"/>
      <c r="J32" s="53"/>
    </row>
  </sheetData>
  <mergeCells count="17">
    <mergeCell ref="A30:J30"/>
    <mergeCell ref="A31:J31"/>
    <mergeCell ref="A7:A9"/>
    <mergeCell ref="B7:B9"/>
    <mergeCell ref="C7:C9"/>
    <mergeCell ref="D7:H7"/>
    <mergeCell ref="J7:J9"/>
    <mergeCell ref="D8:D9"/>
    <mergeCell ref="E8:G8"/>
    <mergeCell ref="I7:I9"/>
    <mergeCell ref="K7:K9"/>
    <mergeCell ref="H8:H9"/>
    <mergeCell ref="C1:H1"/>
    <mergeCell ref="A2:J2"/>
    <mergeCell ref="A3:J3"/>
    <mergeCell ref="A5:J5"/>
    <mergeCell ref="A6:G6"/>
  </mergeCells>
  <phoneticPr fontId="0" type="noConversion"/>
  <printOptions horizontalCentered="1"/>
  <pageMargins left="0.70866141732283472" right="0.70866141732283472" top="0.23622047244094491" bottom="0" header="0.31496062992125984" footer="0.31496062992125984"/>
  <pageSetup paperSize="9" scale="95" orientation="landscape" r:id="rId1"/>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U26"/>
  <sheetViews>
    <sheetView view="pageBreakPreview" topLeftCell="C1" zoomScaleNormal="70" zoomScaleSheetLayoutView="100" workbookViewId="0">
      <selection activeCell="G14" sqref="G14"/>
    </sheetView>
  </sheetViews>
  <sheetFormatPr defaultColWidth="9.140625" defaultRowHeight="12.75" x14ac:dyDescent="0.2"/>
  <cols>
    <col min="1" max="1" width="5.5703125" style="281" customWidth="1"/>
    <col min="2" max="2" width="8.85546875" style="281" customWidth="1"/>
    <col min="3" max="3" width="10.28515625" style="281" customWidth="1"/>
    <col min="4" max="4" width="8.42578125" style="281" customWidth="1"/>
    <col min="5" max="6" width="9.85546875" style="281" customWidth="1"/>
    <col min="7" max="7" width="10.85546875" style="281" customWidth="1"/>
    <col min="8" max="8" width="12.85546875" style="281" customWidth="1"/>
    <col min="9" max="9" width="8.7109375" style="267" customWidth="1"/>
    <col min="10" max="11" width="8" style="267" customWidth="1"/>
    <col min="12" max="14" width="8.140625" style="267" customWidth="1"/>
    <col min="15" max="15" width="8.42578125" style="267" customWidth="1"/>
    <col min="16" max="16" width="8.140625" style="267" customWidth="1"/>
    <col min="17" max="18" width="8.85546875" style="267" customWidth="1"/>
    <col min="19" max="19" width="10.7109375" style="267" customWidth="1"/>
    <col min="20" max="20" width="14.140625" style="267" customWidth="1"/>
    <col min="21" max="21" width="9.140625" style="281"/>
    <col min="22" max="16384" width="9.140625" style="267"/>
  </cols>
  <sheetData>
    <row r="1" spans="1:21" ht="12.75" customHeight="1" x14ac:dyDescent="0.2">
      <c r="G1" s="726"/>
      <c r="H1" s="726"/>
      <c r="I1" s="726"/>
      <c r="J1" s="281"/>
      <c r="K1" s="281"/>
      <c r="L1" s="281"/>
      <c r="M1" s="281"/>
      <c r="N1" s="281"/>
      <c r="O1" s="281"/>
      <c r="P1" s="281"/>
      <c r="Q1" s="728" t="s">
        <v>535</v>
      </c>
      <c r="R1" s="728"/>
      <c r="S1" s="728"/>
      <c r="T1" s="728"/>
    </row>
    <row r="2" spans="1:21" ht="15.75" x14ac:dyDescent="0.25">
      <c r="A2" s="724" t="s">
        <v>0</v>
      </c>
      <c r="B2" s="724"/>
      <c r="C2" s="724"/>
      <c r="D2" s="724"/>
      <c r="E2" s="724"/>
      <c r="F2" s="724"/>
      <c r="G2" s="724"/>
      <c r="H2" s="724"/>
      <c r="I2" s="724"/>
      <c r="J2" s="724"/>
      <c r="K2" s="724"/>
      <c r="L2" s="724"/>
      <c r="M2" s="724"/>
      <c r="N2" s="724"/>
      <c r="O2" s="724"/>
      <c r="P2" s="724"/>
      <c r="Q2" s="724"/>
      <c r="R2" s="724"/>
      <c r="S2" s="724"/>
      <c r="T2" s="724"/>
    </row>
    <row r="3" spans="1:21" ht="18" x14ac:dyDescent="0.25">
      <c r="A3" s="725" t="s">
        <v>702</v>
      </c>
      <c r="B3" s="725"/>
      <c r="C3" s="725"/>
      <c r="D3" s="725"/>
      <c r="E3" s="725"/>
      <c r="F3" s="725"/>
      <c r="G3" s="725"/>
      <c r="H3" s="725"/>
      <c r="I3" s="725"/>
      <c r="J3" s="725"/>
      <c r="K3" s="725"/>
      <c r="L3" s="725"/>
      <c r="M3" s="725"/>
      <c r="N3" s="725"/>
      <c r="O3" s="725"/>
      <c r="P3" s="725"/>
      <c r="Q3" s="725"/>
      <c r="R3" s="725"/>
      <c r="S3" s="725"/>
      <c r="T3" s="725"/>
    </row>
    <row r="4" spans="1:21" ht="12.75" customHeight="1" x14ac:dyDescent="0.2">
      <c r="A4" s="723" t="s">
        <v>710</v>
      </c>
      <c r="B4" s="723"/>
      <c r="C4" s="723"/>
      <c r="D4" s="723"/>
      <c r="E4" s="723"/>
      <c r="F4" s="723"/>
      <c r="G4" s="723"/>
      <c r="H4" s="723"/>
      <c r="I4" s="723"/>
      <c r="J4" s="723"/>
      <c r="K4" s="723"/>
      <c r="L4" s="723"/>
      <c r="M4" s="723"/>
      <c r="N4" s="723"/>
      <c r="O4" s="723"/>
      <c r="P4" s="723"/>
      <c r="Q4" s="723"/>
      <c r="R4" s="723"/>
      <c r="S4" s="723"/>
      <c r="T4" s="723"/>
    </row>
    <row r="5" spans="1:21" s="268" customFormat="1" ht="7.5" customHeight="1" x14ac:dyDescent="0.2">
      <c r="A5" s="723"/>
      <c r="B5" s="723"/>
      <c r="C5" s="723"/>
      <c r="D5" s="723"/>
      <c r="E5" s="723"/>
      <c r="F5" s="723"/>
      <c r="G5" s="723"/>
      <c r="H5" s="723"/>
      <c r="I5" s="723"/>
      <c r="J5" s="723"/>
      <c r="K5" s="723"/>
      <c r="L5" s="723"/>
      <c r="M5" s="723"/>
      <c r="N5" s="723"/>
      <c r="O5" s="723"/>
      <c r="P5" s="723"/>
      <c r="Q5" s="723"/>
      <c r="R5" s="723"/>
      <c r="S5" s="723"/>
      <c r="T5" s="723"/>
      <c r="U5" s="341"/>
    </row>
    <row r="6" spans="1:21" x14ac:dyDescent="0.2">
      <c r="A6" s="727"/>
      <c r="B6" s="727"/>
      <c r="C6" s="727"/>
      <c r="D6" s="727"/>
      <c r="E6" s="727"/>
      <c r="F6" s="727"/>
      <c r="G6" s="727"/>
      <c r="H6" s="727"/>
      <c r="I6" s="727"/>
      <c r="J6" s="727"/>
      <c r="K6" s="727"/>
      <c r="L6" s="727"/>
      <c r="M6" s="727"/>
      <c r="N6" s="727"/>
      <c r="O6" s="727"/>
      <c r="P6" s="727"/>
      <c r="Q6" s="727"/>
      <c r="R6" s="727"/>
      <c r="S6" s="727"/>
      <c r="T6" s="727"/>
    </row>
    <row r="7" spans="1:21" x14ac:dyDescent="0.2">
      <c r="A7" s="505" t="s">
        <v>900</v>
      </c>
      <c r="B7" s="505"/>
      <c r="C7" s="505"/>
      <c r="D7" s="505"/>
      <c r="E7" s="505"/>
      <c r="F7" s="505"/>
      <c r="G7" s="505"/>
      <c r="H7" s="282"/>
      <c r="I7" s="281"/>
      <c r="J7" s="281"/>
      <c r="K7" s="281"/>
      <c r="L7" s="730"/>
      <c r="M7" s="730"/>
      <c r="N7" s="730"/>
      <c r="O7" s="730"/>
      <c r="P7" s="730"/>
      <c r="Q7" s="730"/>
      <c r="R7" s="730"/>
      <c r="S7" s="730"/>
      <c r="T7" s="730"/>
    </row>
    <row r="8" spans="1:21" ht="24.75" customHeight="1" x14ac:dyDescent="0.2">
      <c r="A8" s="668" t="s">
        <v>2</v>
      </c>
      <c r="B8" s="668" t="s">
        <v>3</v>
      </c>
      <c r="C8" s="731" t="s">
        <v>490</v>
      </c>
      <c r="D8" s="732"/>
      <c r="E8" s="732"/>
      <c r="F8" s="732"/>
      <c r="G8" s="733"/>
      <c r="H8" s="734" t="s">
        <v>87</v>
      </c>
      <c r="I8" s="731" t="s">
        <v>88</v>
      </c>
      <c r="J8" s="732"/>
      <c r="K8" s="732"/>
      <c r="L8" s="733"/>
      <c r="M8" s="668" t="s">
        <v>653</v>
      </c>
      <c r="N8" s="668"/>
      <c r="O8" s="668"/>
      <c r="P8" s="668"/>
      <c r="Q8" s="668"/>
      <c r="R8" s="668"/>
      <c r="S8" s="737" t="s">
        <v>852</v>
      </c>
      <c r="T8" s="737"/>
    </row>
    <row r="9" spans="1:21" ht="44.45" customHeight="1" x14ac:dyDescent="0.2">
      <c r="A9" s="668"/>
      <c r="B9" s="668"/>
      <c r="C9" s="283" t="s">
        <v>5</v>
      </c>
      <c r="D9" s="283" t="s">
        <v>6</v>
      </c>
      <c r="E9" s="283" t="s">
        <v>359</v>
      </c>
      <c r="F9" s="284" t="s">
        <v>104</v>
      </c>
      <c r="G9" s="284" t="s">
        <v>231</v>
      </c>
      <c r="H9" s="735"/>
      <c r="I9" s="332" t="s">
        <v>93</v>
      </c>
      <c r="J9" s="332" t="s">
        <v>22</v>
      </c>
      <c r="K9" s="332" t="s">
        <v>44</v>
      </c>
      <c r="L9" s="332" t="s">
        <v>689</v>
      </c>
      <c r="M9" s="339" t="s">
        <v>19</v>
      </c>
      <c r="N9" s="339" t="s">
        <v>654</v>
      </c>
      <c r="O9" s="339" t="s">
        <v>655</v>
      </c>
      <c r="P9" s="339" t="s">
        <v>656</v>
      </c>
      <c r="Q9" s="339" t="s">
        <v>657</v>
      </c>
      <c r="R9" s="339" t="s">
        <v>658</v>
      </c>
      <c r="S9" s="351" t="s">
        <v>866</v>
      </c>
      <c r="T9" s="351" t="s">
        <v>864</v>
      </c>
    </row>
    <row r="10" spans="1:21" s="269" customFormat="1" x14ac:dyDescent="0.2">
      <c r="A10" s="345">
        <v>1</v>
      </c>
      <c r="B10" s="345">
        <v>2</v>
      </c>
      <c r="C10" s="345">
        <v>3</v>
      </c>
      <c r="D10" s="345">
        <v>4</v>
      </c>
      <c r="E10" s="345">
        <v>5</v>
      </c>
      <c r="F10" s="345">
        <v>6</v>
      </c>
      <c r="G10" s="345">
        <v>7</v>
      </c>
      <c r="H10" s="345">
        <v>8</v>
      </c>
      <c r="I10" s="345">
        <v>9</v>
      </c>
      <c r="J10" s="345">
        <v>10</v>
      </c>
      <c r="K10" s="345">
        <v>11</v>
      </c>
      <c r="L10" s="345">
        <v>12</v>
      </c>
      <c r="M10" s="345">
        <v>13</v>
      </c>
      <c r="N10" s="345">
        <v>14</v>
      </c>
      <c r="O10" s="345">
        <v>15</v>
      </c>
      <c r="P10" s="345">
        <v>16</v>
      </c>
      <c r="Q10" s="345">
        <v>17</v>
      </c>
      <c r="R10" s="345">
        <v>18</v>
      </c>
      <c r="S10" s="345">
        <v>19</v>
      </c>
      <c r="T10" s="345">
        <v>20</v>
      </c>
      <c r="U10" s="291"/>
    </row>
    <row r="11" spans="1:21" x14ac:dyDescent="0.2">
      <c r="A11" s="285">
        <v>1</v>
      </c>
      <c r="B11" s="19" t="s">
        <v>901</v>
      </c>
      <c r="C11" s="285">
        <v>6529</v>
      </c>
      <c r="D11" s="285">
        <v>419</v>
      </c>
      <c r="E11" s="285">
        <v>0</v>
      </c>
      <c r="F11" s="285">
        <v>0</v>
      </c>
      <c r="G11" s="285">
        <f>SUM(C11:F11)</f>
        <v>6948</v>
      </c>
      <c r="H11" s="439">
        <v>220</v>
      </c>
      <c r="I11" s="440">
        <f>(G11*H11*100)/1000000</f>
        <v>152.85599999999999</v>
      </c>
      <c r="J11" s="440">
        <f>I11</f>
        <v>152.85599999999999</v>
      </c>
      <c r="K11" s="285">
        <v>0</v>
      </c>
      <c r="L11" s="285">
        <v>0</v>
      </c>
      <c r="M11" s="287" t="s">
        <v>7</v>
      </c>
      <c r="N11" s="287" t="s">
        <v>7</v>
      </c>
      <c r="O11" s="287" t="s">
        <v>7</v>
      </c>
      <c r="P11" s="287" t="s">
        <v>7</v>
      </c>
      <c r="Q11" s="287" t="s">
        <v>7</v>
      </c>
      <c r="R11" s="287" t="s">
        <v>7</v>
      </c>
      <c r="S11" s="445">
        <v>150</v>
      </c>
      <c r="T11" s="444">
        <v>2.29</v>
      </c>
    </row>
    <row r="12" spans="1:21" x14ac:dyDescent="0.2">
      <c r="A12" s="285">
        <v>2</v>
      </c>
      <c r="B12" s="19" t="s">
        <v>902</v>
      </c>
      <c r="C12" s="285">
        <v>5161</v>
      </c>
      <c r="D12" s="285">
        <v>0</v>
      </c>
      <c r="E12" s="285">
        <v>0</v>
      </c>
      <c r="F12" s="285">
        <v>0</v>
      </c>
      <c r="G12" s="285">
        <f t="shared" ref="G12:G13" si="0">SUM(C12:F12)</f>
        <v>5161</v>
      </c>
      <c r="H12" s="439">
        <v>220</v>
      </c>
      <c r="I12" s="440">
        <f t="shared" ref="I12:I13" si="1">(G12*H12*100)/1000000</f>
        <v>113.542</v>
      </c>
      <c r="J12" s="440">
        <f t="shared" ref="J12:J14" si="2">I12</f>
        <v>113.542</v>
      </c>
      <c r="K12" s="285">
        <v>0</v>
      </c>
      <c r="L12" s="285">
        <v>0</v>
      </c>
      <c r="M12" s="287" t="s">
        <v>7</v>
      </c>
      <c r="N12" s="287" t="s">
        <v>7</v>
      </c>
      <c r="O12" s="287" t="s">
        <v>7</v>
      </c>
      <c r="P12" s="287" t="s">
        <v>7</v>
      </c>
      <c r="Q12" s="287" t="s">
        <v>7</v>
      </c>
      <c r="R12" s="287" t="s">
        <v>7</v>
      </c>
      <c r="S12" s="445">
        <v>150</v>
      </c>
      <c r="T12" s="445">
        <v>1.7</v>
      </c>
    </row>
    <row r="13" spans="1:21" x14ac:dyDescent="0.2">
      <c r="A13" s="285">
        <v>3</v>
      </c>
      <c r="B13" s="19" t="s">
        <v>903</v>
      </c>
      <c r="C13" s="285">
        <v>1908</v>
      </c>
      <c r="D13" s="285">
        <v>0</v>
      </c>
      <c r="E13" s="285">
        <v>0</v>
      </c>
      <c r="F13" s="285">
        <v>0</v>
      </c>
      <c r="G13" s="285">
        <f t="shared" si="0"/>
        <v>1908</v>
      </c>
      <c r="H13" s="439">
        <v>220</v>
      </c>
      <c r="I13" s="440">
        <f t="shared" si="1"/>
        <v>41.975999999999999</v>
      </c>
      <c r="J13" s="440">
        <f t="shared" si="2"/>
        <v>41.975999999999999</v>
      </c>
      <c r="K13" s="285">
        <v>0</v>
      </c>
      <c r="L13" s="285">
        <v>0</v>
      </c>
      <c r="M13" s="287" t="s">
        <v>7</v>
      </c>
      <c r="N13" s="287" t="s">
        <v>7</v>
      </c>
      <c r="O13" s="287" t="s">
        <v>7</v>
      </c>
      <c r="P13" s="287" t="s">
        <v>7</v>
      </c>
      <c r="Q13" s="287" t="s">
        <v>7</v>
      </c>
      <c r="R13" s="287" t="s">
        <v>7</v>
      </c>
      <c r="S13" s="445">
        <v>150</v>
      </c>
      <c r="T13" s="445">
        <v>0.63</v>
      </c>
    </row>
    <row r="14" spans="1:21" x14ac:dyDescent="0.2">
      <c r="A14" s="346" t="s">
        <v>19</v>
      </c>
      <c r="B14" s="286"/>
      <c r="C14" s="346">
        <f>SUM(C11:C13)</f>
        <v>13598</v>
      </c>
      <c r="D14" s="346">
        <f>SUM(D11:D13)</f>
        <v>419</v>
      </c>
      <c r="E14" s="346">
        <f>SUM(E11:E13)</f>
        <v>0</v>
      </c>
      <c r="F14" s="346">
        <f>SUM(F11:F13)</f>
        <v>0</v>
      </c>
      <c r="G14" s="346">
        <f>SUM(C14:F14)</f>
        <v>14017</v>
      </c>
      <c r="H14" s="441">
        <v>220</v>
      </c>
      <c r="I14" s="442">
        <f>SUM(I11:I13)</f>
        <v>308.37400000000002</v>
      </c>
      <c r="J14" s="442">
        <f t="shared" si="2"/>
        <v>308.37400000000002</v>
      </c>
      <c r="K14" s="346">
        <v>0</v>
      </c>
      <c r="L14" s="346">
        <v>0</v>
      </c>
      <c r="M14" s="287" t="s">
        <v>7</v>
      </c>
      <c r="N14" s="287" t="s">
        <v>7</v>
      </c>
      <c r="O14" s="287" t="s">
        <v>7</v>
      </c>
      <c r="P14" s="287" t="s">
        <v>7</v>
      </c>
      <c r="Q14" s="287" t="s">
        <v>7</v>
      </c>
      <c r="R14" s="287" t="s">
        <v>7</v>
      </c>
      <c r="S14" s="263">
        <v>150</v>
      </c>
      <c r="T14" s="447">
        <f>T11+T12+T13</f>
        <v>4.62</v>
      </c>
    </row>
    <row r="15" spans="1:21" x14ac:dyDescent="0.2">
      <c r="A15" s="288"/>
      <c r="B15" s="288"/>
      <c r="C15" s="288"/>
      <c r="D15" s="288"/>
      <c r="E15" s="288"/>
      <c r="F15" s="288"/>
      <c r="G15" s="288"/>
      <c r="H15" s="288"/>
      <c r="I15" s="281"/>
      <c r="J15" s="281"/>
      <c r="K15" s="281"/>
      <c r="L15" s="281"/>
      <c r="M15" s="281"/>
      <c r="N15" s="281"/>
      <c r="O15" s="281"/>
      <c r="P15" s="281"/>
      <c r="Q15" s="281"/>
      <c r="R15" s="281"/>
      <c r="S15" s="281"/>
      <c r="T15" s="281"/>
    </row>
    <row r="16" spans="1:21" x14ac:dyDescent="0.2">
      <c r="A16" s="289" t="s">
        <v>8</v>
      </c>
      <c r="B16" s="290"/>
      <c r="C16" s="290"/>
      <c r="D16" s="288"/>
      <c r="E16" s="288"/>
      <c r="F16" s="288"/>
      <c r="G16" s="288"/>
      <c r="H16" s="288"/>
      <c r="I16" s="281"/>
      <c r="J16" s="281"/>
      <c r="K16" s="281"/>
      <c r="L16" s="281"/>
      <c r="M16" s="281"/>
      <c r="N16" s="281"/>
      <c r="O16" s="281"/>
      <c r="P16" s="281"/>
      <c r="Q16" s="281"/>
      <c r="R16" s="281"/>
      <c r="S16" s="281"/>
      <c r="T16" s="281"/>
    </row>
    <row r="17" spans="1:20" x14ac:dyDescent="0.2">
      <c r="A17" s="291" t="s">
        <v>9</v>
      </c>
      <c r="B17" s="291"/>
      <c r="C17" s="291"/>
      <c r="I17" s="281"/>
      <c r="J17" s="281"/>
      <c r="K17" s="281"/>
      <c r="L17" s="281"/>
      <c r="M17" s="281"/>
      <c r="N17" s="281"/>
      <c r="O17" s="281"/>
      <c r="P17" s="281"/>
      <c r="Q17" s="281"/>
      <c r="R17" s="281"/>
      <c r="S17" s="281"/>
      <c r="T17" s="281"/>
    </row>
    <row r="18" spans="1:20" x14ac:dyDescent="0.2">
      <c r="A18" s="291" t="s">
        <v>10</v>
      </c>
      <c r="B18" s="291"/>
      <c r="C18" s="291"/>
      <c r="I18" s="281"/>
      <c r="J18" s="281"/>
      <c r="K18" s="281"/>
      <c r="L18" s="281"/>
      <c r="M18" s="281"/>
      <c r="N18" s="281"/>
      <c r="O18" s="281"/>
      <c r="P18" s="281"/>
      <c r="Q18" s="281"/>
      <c r="R18" s="281"/>
      <c r="S18" s="281"/>
      <c r="T18" s="281"/>
    </row>
    <row r="19" spans="1:20" x14ac:dyDescent="0.2">
      <c r="A19" s="291"/>
      <c r="B19" s="291"/>
      <c r="C19" s="291"/>
      <c r="I19" s="281"/>
      <c r="J19" s="281"/>
      <c r="K19" s="281"/>
      <c r="L19" s="281"/>
      <c r="M19" s="281"/>
      <c r="N19" s="281"/>
      <c r="O19" s="281"/>
      <c r="P19" s="281"/>
      <c r="Q19" s="281"/>
      <c r="R19" s="281"/>
      <c r="S19" s="281"/>
      <c r="T19" s="281"/>
    </row>
    <row r="20" spans="1:20" x14ac:dyDescent="0.2">
      <c r="A20" s="291"/>
      <c r="B20" s="291"/>
      <c r="C20" s="291"/>
      <c r="I20" s="281"/>
      <c r="J20" s="281"/>
      <c r="K20" s="281"/>
      <c r="L20" s="281"/>
      <c r="M20" s="281"/>
      <c r="N20" s="281"/>
      <c r="O20" s="281"/>
      <c r="P20" s="281"/>
      <c r="Q20" s="281"/>
      <c r="R20" s="281"/>
      <c r="S20" s="281"/>
      <c r="T20" s="281"/>
    </row>
    <row r="21" spans="1:20" ht="16.5" customHeight="1" x14ac:dyDescent="0.2">
      <c r="A21" s="291" t="s">
        <v>12</v>
      </c>
      <c r="H21" s="291"/>
      <c r="I21" s="281"/>
      <c r="J21" s="291"/>
      <c r="K21" s="291"/>
      <c r="L21" s="291"/>
      <c r="M21" s="291"/>
      <c r="N21" s="291"/>
      <c r="O21" s="291"/>
      <c r="P21" s="291"/>
      <c r="Q21" s="291"/>
      <c r="R21" s="736" t="s">
        <v>13</v>
      </c>
      <c r="S21" s="736"/>
      <c r="T21" s="291"/>
    </row>
    <row r="22" spans="1:20" ht="12.75" customHeight="1" x14ac:dyDescent="0.2">
      <c r="I22" s="291"/>
      <c r="J22" s="736" t="s">
        <v>14</v>
      </c>
      <c r="K22" s="736"/>
      <c r="L22" s="736"/>
      <c r="M22" s="736"/>
      <c r="N22" s="736"/>
      <c r="O22" s="736"/>
      <c r="P22" s="736"/>
      <c r="Q22" s="736"/>
      <c r="R22" s="736"/>
      <c r="S22" s="736"/>
      <c r="T22" s="736"/>
    </row>
    <row r="23" spans="1:20" ht="12.75" customHeight="1" x14ac:dyDescent="0.2">
      <c r="I23" s="736" t="s">
        <v>89</v>
      </c>
      <c r="J23" s="736"/>
      <c r="K23" s="736"/>
      <c r="L23" s="736"/>
      <c r="M23" s="736"/>
      <c r="N23" s="736"/>
      <c r="O23" s="736"/>
      <c r="P23" s="736"/>
      <c r="Q23" s="736"/>
      <c r="R23" s="736"/>
      <c r="S23" s="736"/>
      <c r="T23" s="736"/>
    </row>
    <row r="24" spans="1:20" x14ac:dyDescent="0.2">
      <c r="A24" s="291"/>
      <c r="B24" s="291"/>
      <c r="I24" s="281"/>
      <c r="J24" s="291"/>
      <c r="K24" s="291"/>
      <c r="L24" s="291"/>
      <c r="M24" s="291"/>
      <c r="N24" s="291"/>
      <c r="O24" s="291"/>
      <c r="P24" s="291"/>
      <c r="Q24" s="291"/>
      <c r="R24" s="291" t="s">
        <v>853</v>
      </c>
      <c r="S24" s="291"/>
      <c r="T24" s="291"/>
    </row>
    <row r="26" spans="1:20" x14ac:dyDescent="0.2">
      <c r="A26" s="729"/>
      <c r="B26" s="729"/>
      <c r="C26" s="729"/>
      <c r="D26" s="729"/>
      <c r="E26" s="729"/>
      <c r="F26" s="729"/>
      <c r="G26" s="729"/>
      <c r="H26" s="729"/>
      <c r="I26" s="729"/>
      <c r="J26" s="729"/>
      <c r="K26" s="729"/>
      <c r="L26" s="729"/>
      <c r="M26" s="729"/>
      <c r="N26" s="729"/>
      <c r="O26" s="729"/>
      <c r="P26" s="729"/>
      <c r="Q26" s="729"/>
      <c r="R26" s="729"/>
      <c r="S26" s="729"/>
      <c r="T26" s="729"/>
    </row>
  </sheetData>
  <mergeCells count="19">
    <mergeCell ref="A26:T26"/>
    <mergeCell ref="L7:T7"/>
    <mergeCell ref="A8:A9"/>
    <mergeCell ref="B8:B9"/>
    <mergeCell ref="C8:G8"/>
    <mergeCell ref="H8:H9"/>
    <mergeCell ref="J22:T22"/>
    <mergeCell ref="I23:T23"/>
    <mergeCell ref="I8:L8"/>
    <mergeCell ref="R21:S21"/>
    <mergeCell ref="M8:R8"/>
    <mergeCell ref="S8:T8"/>
    <mergeCell ref="A7:G7"/>
    <mergeCell ref="A4:T5"/>
    <mergeCell ref="A2:T2"/>
    <mergeCell ref="A3:T3"/>
    <mergeCell ref="G1:I1"/>
    <mergeCell ref="A6:T6"/>
    <mergeCell ref="Q1:T1"/>
  </mergeCells>
  <phoneticPr fontId="0" type="noConversion"/>
  <printOptions horizontalCentered="1"/>
  <pageMargins left="0.70866141732283472" right="0.70866141732283472" top="0.23622047244094491" bottom="0" header="0.31496062992125984" footer="0.31496062992125984"/>
  <pageSetup paperSize="9" scale="72" orientation="landscape" r:id="rId1"/>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T40"/>
  <sheetViews>
    <sheetView view="pageBreakPreview" topLeftCell="A22" zoomScaleNormal="70" zoomScaleSheetLayoutView="100" workbookViewId="0">
      <selection activeCell="R37" sqref="R37"/>
    </sheetView>
  </sheetViews>
  <sheetFormatPr defaultColWidth="9.140625" defaultRowHeight="12.75" x14ac:dyDescent="0.2"/>
  <cols>
    <col min="1" max="1" width="5.5703125" style="281" customWidth="1"/>
    <col min="2" max="2" width="8.85546875" style="281" customWidth="1"/>
    <col min="3" max="3" width="10.28515625" style="281" customWidth="1"/>
    <col min="4" max="4" width="8.42578125" style="281" customWidth="1"/>
    <col min="5" max="6" width="9.85546875" style="281" customWidth="1"/>
    <col min="7" max="7" width="10.85546875" style="281" customWidth="1"/>
    <col min="8" max="8" width="12.85546875" style="281" customWidth="1"/>
    <col min="9" max="9" width="8.7109375" style="267" customWidth="1"/>
    <col min="10" max="11" width="8" style="267" customWidth="1"/>
    <col min="12" max="14" width="8.140625" style="267" customWidth="1"/>
    <col min="15" max="15" width="8.42578125" style="267" customWidth="1"/>
    <col min="16" max="18" width="8.140625" style="267" customWidth="1"/>
    <col min="19" max="19" width="10.42578125" style="267" customWidth="1"/>
    <col min="20" max="20" width="12.5703125" style="267" customWidth="1"/>
    <col min="21" max="16384" width="9.140625" style="267"/>
  </cols>
  <sheetData>
    <row r="1" spans="1:20" ht="12.75" customHeight="1" x14ac:dyDescent="0.2">
      <c r="G1" s="726"/>
      <c r="H1" s="726"/>
      <c r="I1" s="726"/>
      <c r="J1" s="281"/>
      <c r="K1" s="281"/>
      <c r="L1" s="281"/>
      <c r="M1" s="281"/>
      <c r="N1" s="281"/>
      <c r="O1" s="281"/>
      <c r="P1" s="281"/>
      <c r="Q1" s="281"/>
      <c r="R1" s="281"/>
      <c r="S1" s="728" t="s">
        <v>536</v>
      </c>
      <c r="T1" s="728"/>
    </row>
    <row r="2" spans="1:20" ht="15.75" x14ac:dyDescent="0.25">
      <c r="A2" s="724" t="s">
        <v>0</v>
      </c>
      <c r="B2" s="724"/>
      <c r="C2" s="724"/>
      <c r="D2" s="724"/>
      <c r="E2" s="724"/>
      <c r="F2" s="724"/>
      <c r="G2" s="724"/>
      <c r="H2" s="724"/>
      <c r="I2" s="724"/>
      <c r="J2" s="724"/>
      <c r="K2" s="724"/>
      <c r="L2" s="724"/>
      <c r="M2" s="724"/>
      <c r="N2" s="724"/>
      <c r="O2" s="724"/>
      <c r="P2" s="724"/>
      <c r="Q2" s="724"/>
      <c r="R2" s="724"/>
      <c r="S2" s="724"/>
      <c r="T2" s="724"/>
    </row>
    <row r="3" spans="1:20" ht="18" x14ac:dyDescent="0.25">
      <c r="A3" s="725" t="s">
        <v>702</v>
      </c>
      <c r="B3" s="725"/>
      <c r="C3" s="725"/>
      <c r="D3" s="725"/>
      <c r="E3" s="725"/>
      <c r="F3" s="725"/>
      <c r="G3" s="725"/>
      <c r="H3" s="725"/>
      <c r="I3" s="725"/>
      <c r="J3" s="725"/>
      <c r="K3" s="725"/>
      <c r="L3" s="725"/>
      <c r="M3" s="725"/>
      <c r="N3" s="725"/>
      <c r="O3" s="725"/>
      <c r="P3" s="725"/>
      <c r="Q3" s="725"/>
      <c r="R3" s="725"/>
      <c r="S3" s="725"/>
      <c r="T3" s="725"/>
    </row>
    <row r="4" spans="1:20" ht="12.75" customHeight="1" x14ac:dyDescent="0.2">
      <c r="A4" s="723" t="s">
        <v>711</v>
      </c>
      <c r="B4" s="723"/>
      <c r="C4" s="723"/>
      <c r="D4" s="723"/>
      <c r="E4" s="723"/>
      <c r="F4" s="723"/>
      <c r="G4" s="723"/>
      <c r="H4" s="723"/>
      <c r="I4" s="723"/>
      <c r="J4" s="723"/>
      <c r="K4" s="723"/>
      <c r="L4" s="723"/>
      <c r="M4" s="723"/>
      <c r="N4" s="723"/>
      <c r="O4" s="723"/>
      <c r="P4" s="723"/>
      <c r="Q4" s="723"/>
      <c r="R4" s="723"/>
      <c r="S4" s="723"/>
      <c r="T4" s="723"/>
    </row>
    <row r="5" spans="1:20" s="268" customFormat="1" ht="7.5" customHeight="1" x14ac:dyDescent="0.2">
      <c r="A5" s="723"/>
      <c r="B5" s="723"/>
      <c r="C5" s="723"/>
      <c r="D5" s="723"/>
      <c r="E5" s="723"/>
      <c r="F5" s="723"/>
      <c r="G5" s="723"/>
      <c r="H5" s="723"/>
      <c r="I5" s="723"/>
      <c r="J5" s="723"/>
      <c r="K5" s="723"/>
      <c r="L5" s="723"/>
      <c r="M5" s="723"/>
      <c r="N5" s="723"/>
      <c r="O5" s="723"/>
      <c r="P5" s="723"/>
      <c r="Q5" s="723"/>
      <c r="R5" s="723"/>
      <c r="S5" s="723"/>
      <c r="T5" s="723"/>
    </row>
    <row r="6" spans="1:20" x14ac:dyDescent="0.2">
      <c r="A6" s="727"/>
      <c r="B6" s="727"/>
      <c r="C6" s="727"/>
      <c r="D6" s="727"/>
      <c r="E6" s="727"/>
      <c r="F6" s="727"/>
      <c r="G6" s="727"/>
      <c r="H6" s="727"/>
      <c r="I6" s="727"/>
      <c r="J6" s="727"/>
      <c r="K6" s="727"/>
      <c r="L6" s="727"/>
      <c r="M6" s="727"/>
      <c r="N6" s="727"/>
      <c r="O6" s="727"/>
      <c r="P6" s="727"/>
      <c r="Q6" s="727"/>
      <c r="R6" s="727"/>
      <c r="S6" s="727"/>
      <c r="T6" s="727"/>
    </row>
    <row r="7" spans="1:20" x14ac:dyDescent="0.2">
      <c r="A7" s="505" t="s">
        <v>900</v>
      </c>
      <c r="B7" s="505"/>
      <c r="C7" s="505"/>
      <c r="D7" s="505"/>
      <c r="E7" s="505"/>
      <c r="F7" s="505"/>
      <c r="G7" s="505"/>
      <c r="H7" s="312"/>
      <c r="I7" s="281"/>
      <c r="J7" s="281"/>
      <c r="K7" s="281"/>
      <c r="L7" s="730"/>
      <c r="M7" s="730"/>
      <c r="N7" s="730"/>
      <c r="O7" s="730"/>
      <c r="P7" s="730"/>
      <c r="Q7" s="730"/>
      <c r="R7" s="730"/>
      <c r="S7" s="730"/>
      <c r="T7" s="730"/>
    </row>
    <row r="8" spans="1:20" ht="52.5" customHeight="1" x14ac:dyDescent="0.2">
      <c r="A8" s="668" t="s">
        <v>2</v>
      </c>
      <c r="B8" s="668" t="s">
        <v>3</v>
      </c>
      <c r="C8" s="731" t="s">
        <v>490</v>
      </c>
      <c r="D8" s="732"/>
      <c r="E8" s="732"/>
      <c r="F8" s="732"/>
      <c r="G8" s="733"/>
      <c r="H8" s="734" t="s">
        <v>87</v>
      </c>
      <c r="I8" s="731" t="s">
        <v>88</v>
      </c>
      <c r="J8" s="732"/>
      <c r="K8" s="732"/>
      <c r="L8" s="733"/>
      <c r="M8" s="668" t="s">
        <v>653</v>
      </c>
      <c r="N8" s="668"/>
      <c r="O8" s="668"/>
      <c r="P8" s="668"/>
      <c r="Q8" s="668"/>
      <c r="R8" s="668"/>
      <c r="S8" s="737" t="s">
        <v>852</v>
      </c>
      <c r="T8" s="737"/>
    </row>
    <row r="9" spans="1:20" ht="44.45" customHeight="1" x14ac:dyDescent="0.2">
      <c r="A9" s="668"/>
      <c r="B9" s="668"/>
      <c r="C9" s="313" t="s">
        <v>5</v>
      </c>
      <c r="D9" s="313" t="s">
        <v>6</v>
      </c>
      <c r="E9" s="313" t="s">
        <v>359</v>
      </c>
      <c r="F9" s="314" t="s">
        <v>104</v>
      </c>
      <c r="G9" s="314" t="s">
        <v>231</v>
      </c>
      <c r="H9" s="735"/>
      <c r="I9" s="332" t="s">
        <v>93</v>
      </c>
      <c r="J9" s="332" t="s">
        <v>22</v>
      </c>
      <c r="K9" s="332" t="s">
        <v>44</v>
      </c>
      <c r="L9" s="332" t="s">
        <v>689</v>
      </c>
      <c r="M9" s="339" t="s">
        <v>19</v>
      </c>
      <c r="N9" s="339" t="s">
        <v>654</v>
      </c>
      <c r="O9" s="339" t="s">
        <v>655</v>
      </c>
      <c r="P9" s="339" t="s">
        <v>656</v>
      </c>
      <c r="Q9" s="339" t="s">
        <v>657</v>
      </c>
      <c r="R9" s="339" t="s">
        <v>658</v>
      </c>
      <c r="S9" s="351" t="s">
        <v>866</v>
      </c>
      <c r="T9" s="351" t="s">
        <v>864</v>
      </c>
    </row>
    <row r="10" spans="1:20" s="347" customFormat="1" x14ac:dyDescent="0.2">
      <c r="A10" s="345">
        <v>1</v>
      </c>
      <c r="B10" s="345">
        <v>2</v>
      </c>
      <c r="C10" s="345">
        <v>3</v>
      </c>
      <c r="D10" s="345">
        <v>4</v>
      </c>
      <c r="E10" s="345">
        <v>5</v>
      </c>
      <c r="F10" s="345">
        <v>6</v>
      </c>
      <c r="G10" s="345">
        <v>7</v>
      </c>
      <c r="H10" s="345">
        <v>8</v>
      </c>
      <c r="I10" s="345">
        <v>9</v>
      </c>
      <c r="J10" s="345">
        <v>10</v>
      </c>
      <c r="K10" s="345">
        <v>11</v>
      </c>
      <c r="L10" s="345">
        <v>12</v>
      </c>
      <c r="M10" s="345">
        <v>13</v>
      </c>
      <c r="N10" s="345">
        <v>14</v>
      </c>
      <c r="O10" s="345">
        <v>15</v>
      </c>
      <c r="P10" s="345">
        <v>16</v>
      </c>
      <c r="Q10" s="345">
        <v>17</v>
      </c>
      <c r="R10" s="345">
        <v>18</v>
      </c>
      <c r="S10" s="345">
        <v>19</v>
      </c>
      <c r="T10" s="345">
        <v>20</v>
      </c>
    </row>
    <row r="11" spans="1:20" x14ac:dyDescent="0.2">
      <c r="A11" s="285">
        <v>1</v>
      </c>
      <c r="B11" s="19" t="s">
        <v>901</v>
      </c>
      <c r="C11" s="285">
        <v>4981</v>
      </c>
      <c r="D11" s="285">
        <v>280</v>
      </c>
      <c r="E11" s="285">
        <v>0</v>
      </c>
      <c r="F11" s="285">
        <v>0</v>
      </c>
      <c r="G11" s="285">
        <f>SUM(C11:F11)</f>
        <v>5261</v>
      </c>
      <c r="H11" s="439">
        <v>220</v>
      </c>
      <c r="I11" s="440">
        <f>(G11*H11*150)/1000000</f>
        <v>173.613</v>
      </c>
      <c r="J11" s="440">
        <f>I11</f>
        <v>173.613</v>
      </c>
      <c r="K11" s="285">
        <v>0</v>
      </c>
      <c r="L11" s="285">
        <v>0</v>
      </c>
      <c r="M11" s="287" t="s">
        <v>7</v>
      </c>
      <c r="N11" s="287" t="s">
        <v>7</v>
      </c>
      <c r="O11" s="287" t="s">
        <v>7</v>
      </c>
      <c r="P11" s="287" t="s">
        <v>7</v>
      </c>
      <c r="Q11" s="287" t="s">
        <v>7</v>
      </c>
      <c r="R11" s="287" t="s">
        <v>7</v>
      </c>
      <c r="S11" s="286"/>
      <c r="T11" s="285">
        <v>2.6</v>
      </c>
    </row>
    <row r="12" spans="1:20" x14ac:dyDescent="0.2">
      <c r="A12" s="285">
        <v>2</v>
      </c>
      <c r="B12" s="19" t="s">
        <v>902</v>
      </c>
      <c r="C12" s="285">
        <v>3665</v>
      </c>
      <c r="D12" s="285">
        <v>0</v>
      </c>
      <c r="E12" s="285">
        <v>0</v>
      </c>
      <c r="F12" s="285">
        <v>0</v>
      </c>
      <c r="G12" s="285">
        <f t="shared" ref="G12:G13" si="0">SUM(C12:F12)</f>
        <v>3665</v>
      </c>
      <c r="H12" s="439">
        <v>220</v>
      </c>
      <c r="I12" s="440">
        <f t="shared" ref="I12:I13" si="1">(G12*H12*150)/1000000</f>
        <v>120.94499999999999</v>
      </c>
      <c r="J12" s="440">
        <f t="shared" ref="J12:J14" si="2">I12</f>
        <v>120.94499999999999</v>
      </c>
      <c r="K12" s="285">
        <v>0</v>
      </c>
      <c r="L12" s="285">
        <v>0</v>
      </c>
      <c r="M12" s="287" t="s">
        <v>7</v>
      </c>
      <c r="N12" s="287" t="s">
        <v>7</v>
      </c>
      <c r="O12" s="287" t="s">
        <v>7</v>
      </c>
      <c r="P12" s="287" t="s">
        <v>7</v>
      </c>
      <c r="Q12" s="287" t="s">
        <v>7</v>
      </c>
      <c r="R12" s="287" t="s">
        <v>7</v>
      </c>
      <c r="S12" s="286"/>
      <c r="T12" s="285">
        <v>1.81</v>
      </c>
    </row>
    <row r="13" spans="1:20" x14ac:dyDescent="0.2">
      <c r="A13" s="285">
        <v>3</v>
      </c>
      <c r="B13" s="19" t="s">
        <v>903</v>
      </c>
      <c r="C13" s="285">
        <v>1158</v>
      </c>
      <c r="D13" s="285">
        <v>0</v>
      </c>
      <c r="E13" s="285">
        <v>0</v>
      </c>
      <c r="F13" s="285">
        <v>0</v>
      </c>
      <c r="G13" s="285">
        <f t="shared" si="0"/>
        <v>1158</v>
      </c>
      <c r="H13" s="439">
        <v>220</v>
      </c>
      <c r="I13" s="440">
        <f t="shared" si="1"/>
        <v>38.213999999999999</v>
      </c>
      <c r="J13" s="440">
        <f t="shared" si="2"/>
        <v>38.213999999999999</v>
      </c>
      <c r="K13" s="285">
        <v>0</v>
      </c>
      <c r="L13" s="285">
        <v>0</v>
      </c>
      <c r="M13" s="287" t="s">
        <v>7</v>
      </c>
      <c r="N13" s="287" t="s">
        <v>7</v>
      </c>
      <c r="O13" s="287" t="s">
        <v>7</v>
      </c>
      <c r="P13" s="287" t="s">
        <v>7</v>
      </c>
      <c r="Q13" s="287" t="s">
        <v>7</v>
      </c>
      <c r="R13" s="287" t="s">
        <v>7</v>
      </c>
      <c r="S13" s="286"/>
      <c r="T13" s="285">
        <v>0.56999999999999995</v>
      </c>
    </row>
    <row r="14" spans="1:20" x14ac:dyDescent="0.2">
      <c r="A14" s="346" t="s">
        <v>19</v>
      </c>
      <c r="B14" s="286"/>
      <c r="C14" s="346">
        <f>SUM(C11:C13)</f>
        <v>9804</v>
      </c>
      <c r="D14" s="346">
        <v>280</v>
      </c>
      <c r="E14" s="346">
        <v>0</v>
      </c>
      <c r="F14" s="346">
        <v>0</v>
      </c>
      <c r="G14" s="346">
        <f>SUM(G11:G13)</f>
        <v>10084</v>
      </c>
      <c r="H14" s="441">
        <v>220</v>
      </c>
      <c r="I14" s="442">
        <f>SUM(I11:I13)</f>
        <v>332.77199999999999</v>
      </c>
      <c r="J14" s="442">
        <f t="shared" si="2"/>
        <v>332.77199999999999</v>
      </c>
      <c r="K14" s="346">
        <v>0</v>
      </c>
      <c r="L14" s="346">
        <v>0</v>
      </c>
      <c r="M14" s="287" t="s">
        <v>7</v>
      </c>
      <c r="N14" s="287" t="s">
        <v>7</v>
      </c>
      <c r="O14" s="287" t="s">
        <v>7</v>
      </c>
      <c r="P14" s="287" t="s">
        <v>7</v>
      </c>
      <c r="Q14" s="287" t="s">
        <v>7</v>
      </c>
      <c r="R14" s="287" t="s">
        <v>7</v>
      </c>
      <c r="S14" s="286"/>
      <c r="T14" s="285">
        <f>T11+T12+T13</f>
        <v>4.9800000000000004</v>
      </c>
    </row>
    <row r="15" spans="1:20" x14ac:dyDescent="0.2">
      <c r="A15" s="288"/>
      <c r="B15" s="288"/>
      <c r="C15" s="288"/>
      <c r="D15" s="288"/>
      <c r="E15" s="288"/>
      <c r="F15" s="288"/>
      <c r="G15" s="288"/>
      <c r="H15" s="288"/>
      <c r="I15" s="281"/>
      <c r="J15" s="281"/>
      <c r="K15" s="281"/>
      <c r="L15" s="281"/>
      <c r="M15" s="281"/>
      <c r="N15" s="281"/>
      <c r="O15" s="281"/>
      <c r="P15" s="281"/>
      <c r="Q15" s="281"/>
      <c r="R15" s="281"/>
      <c r="S15" s="281"/>
      <c r="T15" s="281"/>
    </row>
    <row r="16" spans="1:20" x14ac:dyDescent="0.2">
      <c r="A16" s="289" t="s">
        <v>8</v>
      </c>
      <c r="B16" s="290"/>
      <c r="C16" s="290"/>
      <c r="D16" s="288"/>
      <c r="E16" s="288"/>
      <c r="F16" s="288"/>
      <c r="G16" s="288"/>
      <c r="H16" s="288"/>
      <c r="I16" s="281"/>
      <c r="J16" s="281"/>
      <c r="K16" s="281"/>
      <c r="L16" s="281"/>
      <c r="M16" s="281"/>
      <c r="N16" s="281"/>
      <c r="O16" s="281"/>
      <c r="P16" s="281"/>
      <c r="Q16" s="281"/>
      <c r="R16" s="281"/>
      <c r="S16" s="281"/>
      <c r="T16" s="281"/>
    </row>
    <row r="17" spans="1:20" x14ac:dyDescent="0.2">
      <c r="A17" s="291" t="s">
        <v>9</v>
      </c>
      <c r="B17" s="291"/>
      <c r="C17" s="291"/>
      <c r="I17" s="281"/>
      <c r="J17" s="281"/>
      <c r="K17" s="281"/>
      <c r="L17" s="281"/>
      <c r="M17" s="281"/>
      <c r="N17" s="281"/>
      <c r="O17" s="281"/>
      <c r="P17" s="281"/>
      <c r="Q17" s="281"/>
      <c r="R17" s="281"/>
      <c r="S17" s="281"/>
      <c r="T17" s="281"/>
    </row>
    <row r="18" spans="1:20" x14ac:dyDescent="0.2">
      <c r="A18" s="291" t="s">
        <v>10</v>
      </c>
      <c r="B18" s="291"/>
      <c r="C18" s="291"/>
      <c r="I18" s="281"/>
      <c r="J18" s="281"/>
      <c r="K18" s="281"/>
      <c r="L18" s="281"/>
      <c r="M18" s="281"/>
      <c r="N18" s="281"/>
      <c r="O18" s="281"/>
      <c r="P18" s="281"/>
      <c r="Q18" s="281"/>
      <c r="R18" s="281"/>
      <c r="S18" s="281"/>
      <c r="T18" s="281"/>
    </row>
    <row r="19" spans="1:20" x14ac:dyDescent="0.2">
      <c r="A19" s="291"/>
      <c r="B19" s="291"/>
      <c r="C19" s="291"/>
      <c r="I19" s="281"/>
      <c r="J19" s="281"/>
      <c r="K19" s="281"/>
      <c r="L19" s="281"/>
      <c r="M19" s="281"/>
      <c r="N19" s="281"/>
      <c r="O19" s="281"/>
      <c r="P19" s="281"/>
      <c r="Q19" s="281"/>
      <c r="R19" s="281"/>
      <c r="S19" s="281"/>
      <c r="T19" s="281"/>
    </row>
    <row r="20" spans="1:20" x14ac:dyDescent="0.2">
      <c r="A20" s="291"/>
      <c r="B20" s="291"/>
      <c r="C20" s="291"/>
      <c r="I20" s="281"/>
      <c r="J20" s="281"/>
      <c r="K20" s="281"/>
      <c r="L20" s="281"/>
      <c r="M20" s="281"/>
      <c r="N20" s="281"/>
      <c r="O20" s="281"/>
      <c r="P20" s="281"/>
      <c r="Q20" s="281"/>
      <c r="R20" s="281"/>
      <c r="S20" s="281"/>
      <c r="T20" s="281"/>
    </row>
    <row r="21" spans="1:20" x14ac:dyDescent="0.2">
      <c r="A21" s="291" t="s">
        <v>12</v>
      </c>
      <c r="H21" s="291"/>
      <c r="I21" s="281"/>
      <c r="J21" s="291"/>
      <c r="K21" s="291"/>
      <c r="L21" s="291"/>
      <c r="M21" s="291"/>
      <c r="N21" s="291"/>
      <c r="O21" s="291"/>
      <c r="P21" s="291"/>
      <c r="Q21" s="291" t="s">
        <v>13</v>
      </c>
      <c r="R21" s="291"/>
      <c r="S21" s="291"/>
      <c r="T21" s="291"/>
    </row>
    <row r="22" spans="1:20" ht="12.75" customHeight="1" x14ac:dyDescent="0.2">
      <c r="I22" s="291"/>
      <c r="J22" s="736" t="s">
        <v>14</v>
      </c>
      <c r="K22" s="736"/>
      <c r="L22" s="736"/>
      <c r="M22" s="736"/>
      <c r="N22" s="736"/>
      <c r="O22" s="736"/>
      <c r="P22" s="736"/>
      <c r="Q22" s="736"/>
      <c r="R22" s="736"/>
      <c r="S22" s="736"/>
      <c r="T22" s="736"/>
    </row>
    <row r="23" spans="1:20" ht="12.75" customHeight="1" x14ac:dyDescent="0.2">
      <c r="I23" s="736" t="s">
        <v>89</v>
      </c>
      <c r="J23" s="736"/>
      <c r="K23" s="736"/>
      <c r="L23" s="736"/>
      <c r="M23" s="736"/>
      <c r="N23" s="736"/>
      <c r="O23" s="736"/>
      <c r="P23" s="736"/>
      <c r="Q23" s="736"/>
      <c r="R23" s="736"/>
      <c r="S23" s="736"/>
      <c r="T23" s="736"/>
    </row>
    <row r="24" spans="1:20" x14ac:dyDescent="0.2">
      <c r="A24" s="291"/>
      <c r="B24" s="291"/>
      <c r="I24" s="281"/>
      <c r="J24" s="291"/>
      <c r="K24" s="291"/>
      <c r="L24" s="291"/>
      <c r="M24" s="291"/>
      <c r="N24" s="291"/>
      <c r="O24" s="291"/>
      <c r="P24" s="291"/>
      <c r="Q24" s="291" t="s">
        <v>853</v>
      </c>
      <c r="R24" s="291"/>
      <c r="S24" s="291"/>
      <c r="T24" s="291"/>
    </row>
    <row r="26" spans="1:20" x14ac:dyDescent="0.2">
      <c r="A26" s="729"/>
      <c r="B26" s="729"/>
      <c r="C26" s="729"/>
      <c r="D26" s="729"/>
      <c r="E26" s="729"/>
      <c r="F26" s="729"/>
      <c r="G26" s="729"/>
      <c r="H26" s="729"/>
      <c r="I26" s="729"/>
      <c r="J26" s="729"/>
      <c r="K26" s="729"/>
      <c r="L26" s="729"/>
      <c r="M26" s="729"/>
      <c r="N26" s="729"/>
      <c r="O26" s="729"/>
      <c r="P26" s="729"/>
      <c r="Q26" s="729"/>
      <c r="R26" s="729"/>
      <c r="S26" s="729"/>
      <c r="T26" s="729"/>
    </row>
    <row r="27" spans="1:20" x14ac:dyDescent="0.2">
      <c r="M27" s="267">
        <f>384.81+16.6</f>
        <v>401.41</v>
      </c>
    </row>
    <row r="29" spans="1:20" x14ac:dyDescent="0.2">
      <c r="K29" s="267">
        <f>332*5000</f>
        <v>1660000</v>
      </c>
    </row>
    <row r="34" spans="8:15" x14ac:dyDescent="0.2">
      <c r="L34" s="267">
        <f>423*1000*10/100000</f>
        <v>42.3</v>
      </c>
    </row>
    <row r="37" spans="8:15" x14ac:dyDescent="0.2">
      <c r="H37" s="281">
        <f>33560.1*5%</f>
        <v>1678.0050000000001</v>
      </c>
    </row>
    <row r="39" spans="8:15" x14ac:dyDescent="0.2">
      <c r="O39" s="267">
        <f>9.98+144.41+2.49+42.3</f>
        <v>199.18</v>
      </c>
    </row>
    <row r="40" spans="8:15" x14ac:dyDescent="0.2">
      <c r="O40" s="458">
        <f>O39*2.7/100</f>
        <v>5.377860000000001</v>
      </c>
    </row>
  </sheetData>
  <mergeCells count="18">
    <mergeCell ref="A7:G7"/>
    <mergeCell ref="L7:T7"/>
    <mergeCell ref="J22:T22"/>
    <mergeCell ref="I23:T23"/>
    <mergeCell ref="A26:T26"/>
    <mergeCell ref="S1:T1"/>
    <mergeCell ref="A8:A9"/>
    <mergeCell ref="B8:B9"/>
    <mergeCell ref="C8:G8"/>
    <mergeCell ref="H8:H9"/>
    <mergeCell ref="I8:L8"/>
    <mergeCell ref="M8:R8"/>
    <mergeCell ref="S8:T8"/>
    <mergeCell ref="G1:I1"/>
    <mergeCell ref="A2:T2"/>
    <mergeCell ref="A3:T3"/>
    <mergeCell ref="A4:T5"/>
    <mergeCell ref="A6:T6"/>
  </mergeCells>
  <printOptions horizontalCentered="1"/>
  <pageMargins left="0.70866141732283472" right="0.70866141732283472" top="0.23622047244094491" bottom="0" header="0.31496062992125984" footer="0.31496062992125984"/>
  <pageSetup paperSize="9" scale="73" orientation="landscape" r:id="rId1"/>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P39"/>
  <sheetViews>
    <sheetView view="pageBreakPreview" topLeftCell="A7" zoomScaleNormal="70" zoomScaleSheetLayoutView="100" workbookViewId="0">
      <selection activeCell="A7" sqref="A7:G7"/>
    </sheetView>
  </sheetViews>
  <sheetFormatPr defaultColWidth="9.140625" defaultRowHeight="12.75" x14ac:dyDescent="0.2"/>
  <cols>
    <col min="1" max="1" width="5.5703125" style="281" customWidth="1"/>
    <col min="2" max="2" width="8.85546875" style="281" customWidth="1"/>
    <col min="3" max="3" width="10.28515625" style="281" customWidth="1"/>
    <col min="4" max="4" width="12.85546875" style="281" customWidth="1"/>
    <col min="5" max="5" width="8.7109375" style="267" customWidth="1"/>
    <col min="6" max="7" width="8" style="267" customWidth="1"/>
    <col min="8" max="10" width="8.140625" style="267" customWidth="1"/>
    <col min="11" max="11" width="8.42578125" style="267" customWidth="1"/>
    <col min="12" max="12" width="8.140625" style="267" customWidth="1"/>
    <col min="13" max="13" width="8.85546875" style="267" customWidth="1"/>
    <col min="14" max="14" width="8.140625" style="267" customWidth="1"/>
    <col min="15" max="15" width="9.140625" style="281"/>
    <col min="16" max="16" width="12.42578125" style="281" customWidth="1"/>
    <col min="17" max="16384" width="9.140625" style="267"/>
  </cols>
  <sheetData>
    <row r="1" spans="1:16" ht="12.75" customHeight="1" x14ac:dyDescent="0.2">
      <c r="D1" s="726"/>
      <c r="E1" s="726"/>
      <c r="F1" s="281"/>
      <c r="G1" s="281"/>
      <c r="H1" s="281"/>
      <c r="I1" s="281"/>
      <c r="J1" s="281"/>
      <c r="K1" s="281"/>
      <c r="L1" s="281"/>
      <c r="M1" s="728" t="s">
        <v>537</v>
      </c>
      <c r="N1" s="728"/>
    </row>
    <row r="2" spans="1:16" ht="15.75" x14ac:dyDescent="0.25">
      <c r="A2" s="724" t="s">
        <v>0</v>
      </c>
      <c r="B2" s="724"/>
      <c r="C2" s="724"/>
      <c r="D2" s="724"/>
      <c r="E2" s="724"/>
      <c r="F2" s="724"/>
      <c r="G2" s="724"/>
      <c r="H2" s="724"/>
      <c r="I2" s="724"/>
      <c r="J2" s="724"/>
      <c r="K2" s="724"/>
      <c r="L2" s="724"/>
      <c r="M2" s="724"/>
      <c r="N2" s="724"/>
    </row>
    <row r="3" spans="1:16" ht="18" x14ac:dyDescent="0.25">
      <c r="A3" s="725" t="s">
        <v>702</v>
      </c>
      <c r="B3" s="725"/>
      <c r="C3" s="725"/>
      <c r="D3" s="725"/>
      <c r="E3" s="725"/>
      <c r="F3" s="725"/>
      <c r="G3" s="725"/>
      <c r="H3" s="725"/>
      <c r="I3" s="725"/>
      <c r="J3" s="725"/>
      <c r="K3" s="725"/>
      <c r="L3" s="725"/>
      <c r="M3" s="725"/>
      <c r="N3" s="725"/>
    </row>
    <row r="4" spans="1:16" ht="12.75" customHeight="1" x14ac:dyDescent="0.2">
      <c r="A4" s="723" t="s">
        <v>712</v>
      </c>
      <c r="B4" s="723"/>
      <c r="C4" s="723"/>
      <c r="D4" s="723"/>
      <c r="E4" s="723"/>
      <c r="F4" s="723"/>
      <c r="G4" s="723"/>
      <c r="H4" s="723"/>
      <c r="I4" s="723"/>
      <c r="J4" s="723"/>
      <c r="K4" s="723"/>
      <c r="L4" s="723"/>
      <c r="M4" s="723"/>
      <c r="N4" s="723"/>
    </row>
    <row r="5" spans="1:16" s="268" customFormat="1" ht="7.5" customHeight="1" x14ac:dyDescent="0.2">
      <c r="A5" s="723"/>
      <c r="B5" s="723"/>
      <c r="C5" s="723"/>
      <c r="D5" s="723"/>
      <c r="E5" s="723"/>
      <c r="F5" s="723"/>
      <c r="G5" s="723"/>
      <c r="H5" s="723"/>
      <c r="I5" s="723"/>
      <c r="J5" s="723"/>
      <c r="K5" s="723"/>
      <c r="L5" s="723"/>
      <c r="M5" s="723"/>
      <c r="N5" s="723"/>
      <c r="O5" s="341"/>
      <c r="P5" s="341"/>
    </row>
    <row r="6" spans="1:16" x14ac:dyDescent="0.2">
      <c r="A6" s="727"/>
      <c r="B6" s="727"/>
      <c r="C6" s="727"/>
      <c r="D6" s="727"/>
      <c r="E6" s="727"/>
      <c r="F6" s="727"/>
      <c r="G6" s="727"/>
      <c r="H6" s="727"/>
      <c r="I6" s="727"/>
      <c r="J6" s="727"/>
      <c r="K6" s="727"/>
      <c r="L6" s="727"/>
      <c r="M6" s="727"/>
      <c r="N6" s="727"/>
    </row>
    <row r="7" spans="1:16" x14ac:dyDescent="0.2">
      <c r="A7" s="505" t="s">
        <v>900</v>
      </c>
      <c r="B7" s="505"/>
      <c r="C7" s="505"/>
      <c r="D7" s="505"/>
      <c r="E7" s="505"/>
      <c r="F7" s="505"/>
      <c r="G7" s="505"/>
      <c r="H7" s="730"/>
      <c r="I7" s="730"/>
      <c r="J7" s="730"/>
      <c r="K7" s="730"/>
      <c r="L7" s="730"/>
      <c r="M7" s="730"/>
      <c r="N7" s="730"/>
    </row>
    <row r="8" spans="1:16" ht="39" customHeight="1" x14ac:dyDescent="0.2">
      <c r="A8" s="668" t="s">
        <v>2</v>
      </c>
      <c r="B8" s="668" t="s">
        <v>3</v>
      </c>
      <c r="C8" s="738" t="s">
        <v>490</v>
      </c>
      <c r="D8" s="734" t="s">
        <v>87</v>
      </c>
      <c r="E8" s="731" t="s">
        <v>88</v>
      </c>
      <c r="F8" s="732"/>
      <c r="G8" s="732"/>
      <c r="H8" s="733"/>
      <c r="I8" s="668" t="s">
        <v>653</v>
      </c>
      <c r="J8" s="668"/>
      <c r="K8" s="668"/>
      <c r="L8" s="668"/>
      <c r="M8" s="668"/>
      <c r="N8" s="668"/>
      <c r="O8" s="737" t="s">
        <v>852</v>
      </c>
      <c r="P8" s="737"/>
    </row>
    <row r="9" spans="1:16" ht="44.45" customHeight="1" x14ac:dyDescent="0.2">
      <c r="A9" s="668"/>
      <c r="B9" s="668"/>
      <c r="C9" s="739"/>
      <c r="D9" s="735"/>
      <c r="E9" s="332" t="s">
        <v>93</v>
      </c>
      <c r="F9" s="332" t="s">
        <v>22</v>
      </c>
      <c r="G9" s="332" t="s">
        <v>44</v>
      </c>
      <c r="H9" s="332" t="s">
        <v>689</v>
      </c>
      <c r="I9" s="339" t="s">
        <v>19</v>
      </c>
      <c r="J9" s="339" t="s">
        <v>654</v>
      </c>
      <c r="K9" s="339" t="s">
        <v>655</v>
      </c>
      <c r="L9" s="339" t="s">
        <v>656</v>
      </c>
      <c r="M9" s="339" t="s">
        <v>657</v>
      </c>
      <c r="N9" s="339" t="s">
        <v>658</v>
      </c>
      <c r="O9" s="351" t="s">
        <v>866</v>
      </c>
      <c r="P9" s="351" t="s">
        <v>864</v>
      </c>
    </row>
    <row r="10" spans="1:16" s="347" customFormat="1" x14ac:dyDescent="0.2">
      <c r="A10" s="345">
        <v>1</v>
      </c>
      <c r="B10" s="345">
        <v>2</v>
      </c>
      <c r="C10" s="345">
        <v>3</v>
      </c>
      <c r="D10" s="345">
        <v>4</v>
      </c>
      <c r="E10" s="345">
        <v>5</v>
      </c>
      <c r="F10" s="345">
        <v>6</v>
      </c>
      <c r="G10" s="345">
        <v>7</v>
      </c>
      <c r="H10" s="345">
        <v>8</v>
      </c>
      <c r="I10" s="345">
        <v>9</v>
      </c>
      <c r="J10" s="345">
        <v>10</v>
      </c>
      <c r="K10" s="345">
        <v>11</v>
      </c>
      <c r="L10" s="345">
        <v>12</v>
      </c>
      <c r="M10" s="345">
        <v>13</v>
      </c>
      <c r="N10" s="345">
        <v>14</v>
      </c>
      <c r="O10" s="345">
        <v>15</v>
      </c>
      <c r="P10" s="345">
        <v>16</v>
      </c>
    </row>
    <row r="11" spans="1:16" x14ac:dyDescent="0.2">
      <c r="A11" s="285">
        <v>1</v>
      </c>
      <c r="B11" s="286"/>
      <c r="C11" s="286"/>
      <c r="D11" s="315"/>
      <c r="E11" s="286"/>
      <c r="F11" s="286"/>
      <c r="G11" s="286"/>
      <c r="H11" s="286"/>
      <c r="I11" s="286"/>
      <c r="J11" s="286"/>
      <c r="K11" s="286"/>
      <c r="L11" s="286"/>
      <c r="M11" s="286"/>
      <c r="N11" s="286"/>
      <c r="O11" s="286"/>
      <c r="P11" s="286"/>
    </row>
    <row r="12" spans="1:16" x14ac:dyDescent="0.2">
      <c r="A12" s="285">
        <v>2</v>
      </c>
      <c r="B12" s="286"/>
      <c r="C12" s="286"/>
      <c r="D12" s="315"/>
      <c r="E12" s="286"/>
      <c r="F12" s="286"/>
      <c r="G12" s="286"/>
      <c r="H12" s="286"/>
      <c r="I12" s="286"/>
      <c r="J12" s="286"/>
      <c r="K12" s="286"/>
      <c r="L12" s="286"/>
      <c r="M12" s="286"/>
      <c r="N12" s="286"/>
      <c r="O12" s="286"/>
      <c r="P12" s="286"/>
    </row>
    <row r="13" spans="1:16" x14ac:dyDescent="0.2">
      <c r="A13" s="285">
        <v>3</v>
      </c>
      <c r="B13" s="286"/>
      <c r="C13" s="286"/>
      <c r="D13" s="315"/>
      <c r="E13" s="286"/>
      <c r="F13" s="286"/>
      <c r="G13" s="286"/>
      <c r="H13" s="286"/>
      <c r="I13" s="286"/>
      <c r="J13" s="286"/>
      <c r="K13" s="286"/>
      <c r="L13" s="286"/>
      <c r="M13" s="286"/>
      <c r="N13" s="286"/>
      <c r="O13" s="286"/>
      <c r="P13" s="286"/>
    </row>
    <row r="14" spans="1:16" x14ac:dyDescent="0.2">
      <c r="A14" s="285">
        <v>4</v>
      </c>
      <c r="B14" s="286"/>
      <c r="C14" s="286"/>
      <c r="D14" s="315"/>
      <c r="E14" s="286"/>
      <c r="F14" s="286"/>
      <c r="G14" s="286"/>
      <c r="H14" s="286"/>
      <c r="I14" s="286"/>
      <c r="J14" s="286"/>
      <c r="K14" s="286"/>
      <c r="L14" s="286"/>
      <c r="M14" s="286"/>
      <c r="N14" s="286"/>
      <c r="O14" s="286"/>
      <c r="P14" s="286"/>
    </row>
    <row r="15" spans="1:16" x14ac:dyDescent="0.2">
      <c r="A15" s="285">
        <v>5</v>
      </c>
      <c r="B15" s="286"/>
      <c r="C15" s="286"/>
      <c r="D15" s="315"/>
      <c r="E15" s="286"/>
      <c r="F15" s="286"/>
      <c r="G15" s="286"/>
      <c r="H15" s="286"/>
      <c r="I15" s="286"/>
      <c r="J15" s="286"/>
      <c r="K15" s="286"/>
      <c r="L15" s="286"/>
      <c r="M15" s="286"/>
      <c r="N15" s="286"/>
      <c r="O15" s="286"/>
      <c r="P15" s="286"/>
    </row>
    <row r="16" spans="1:16" x14ac:dyDescent="0.2">
      <c r="A16" s="285">
        <v>6</v>
      </c>
      <c r="B16" s="286"/>
      <c r="C16" s="286"/>
      <c r="D16" s="315"/>
      <c r="E16" s="286"/>
      <c r="F16" s="286"/>
      <c r="G16" s="286"/>
      <c r="H16" s="286"/>
      <c r="I16" s="286"/>
      <c r="J16" s="286"/>
      <c r="K16" s="286"/>
      <c r="L16" s="286"/>
      <c r="M16" s="286"/>
      <c r="N16" s="286"/>
      <c r="O16" s="286"/>
      <c r="P16" s="286"/>
    </row>
    <row r="17" spans="1:16" x14ac:dyDescent="0.2">
      <c r="A17" s="285">
        <v>7</v>
      </c>
      <c r="B17" s="286"/>
      <c r="C17" s="286"/>
      <c r="D17" s="315"/>
      <c r="E17" s="286"/>
      <c r="F17" s="286"/>
      <c r="G17" s="286"/>
      <c r="H17" s="286"/>
      <c r="I17" s="286"/>
      <c r="J17" s="286"/>
      <c r="K17" s="286"/>
      <c r="L17" s="286"/>
      <c r="M17" s="286"/>
      <c r="N17" s="286"/>
      <c r="O17" s="286"/>
      <c r="P17" s="286"/>
    </row>
    <row r="18" spans="1:16" x14ac:dyDescent="0.2">
      <c r="A18" s="285">
        <v>8</v>
      </c>
      <c r="B18" s="286"/>
      <c r="C18" s="286"/>
      <c r="D18" s="315"/>
      <c r="E18" s="286"/>
      <c r="F18" s="286"/>
      <c r="G18" s="286"/>
      <c r="H18" s="286"/>
      <c r="I18" s="286"/>
      <c r="J18" s="286"/>
      <c r="K18" s="286"/>
      <c r="L18" s="286"/>
      <c r="M18" s="286"/>
      <c r="N18" s="286"/>
      <c r="O18" s="286"/>
      <c r="P18" s="286"/>
    </row>
    <row r="19" spans="1:16" x14ac:dyDescent="0.2">
      <c r="A19" s="285">
        <v>9</v>
      </c>
      <c r="B19" s="286"/>
      <c r="C19" s="286"/>
      <c r="D19" s="315"/>
      <c r="E19" s="286"/>
      <c r="F19" s="286"/>
      <c r="G19" s="286"/>
      <c r="H19" s="286"/>
      <c r="I19" s="286"/>
      <c r="J19" s="286"/>
      <c r="K19" s="286"/>
      <c r="L19" s="286"/>
      <c r="M19" s="286"/>
      <c r="N19" s="286"/>
      <c r="O19" s="286"/>
      <c r="P19" s="286"/>
    </row>
    <row r="20" spans="1:16" x14ac:dyDescent="0.2">
      <c r="A20" s="285">
        <v>10</v>
      </c>
      <c r="B20" s="286"/>
      <c r="C20" s="286"/>
      <c r="D20" s="315"/>
      <c r="E20" s="286"/>
      <c r="F20" s="286"/>
      <c r="G20" s="286"/>
      <c r="H20" s="286"/>
      <c r="I20" s="286"/>
      <c r="J20" s="286"/>
      <c r="K20" s="286"/>
      <c r="L20" s="286"/>
      <c r="M20" s="286"/>
      <c r="N20" s="286"/>
      <c r="O20" s="286"/>
      <c r="P20" s="286"/>
    </row>
    <row r="21" spans="1:16" x14ac:dyDescent="0.2">
      <c r="A21" s="285">
        <v>11</v>
      </c>
      <c r="B21" s="286"/>
      <c r="C21" s="286"/>
      <c r="D21" s="315"/>
      <c r="E21" s="286"/>
      <c r="F21" s="286"/>
      <c r="G21" s="286"/>
      <c r="H21" s="286"/>
      <c r="I21" s="286"/>
      <c r="J21" s="286"/>
      <c r="K21" s="286"/>
      <c r="L21" s="286"/>
      <c r="M21" s="286"/>
      <c r="N21" s="286"/>
      <c r="O21" s="286"/>
      <c r="P21" s="286"/>
    </row>
    <row r="22" spans="1:16" x14ac:dyDescent="0.2">
      <c r="A22" s="287" t="s">
        <v>7</v>
      </c>
      <c r="B22" s="286"/>
      <c r="C22" s="286"/>
      <c r="D22" s="315"/>
      <c r="E22" s="286"/>
      <c r="F22" s="286"/>
      <c r="G22" s="286"/>
      <c r="H22" s="286"/>
      <c r="I22" s="286"/>
      <c r="J22" s="286"/>
      <c r="K22" s="286"/>
      <c r="L22" s="286"/>
      <c r="M22" s="286"/>
      <c r="N22" s="286"/>
      <c r="O22" s="286"/>
      <c r="P22" s="286"/>
    </row>
    <row r="23" spans="1:16" x14ac:dyDescent="0.2">
      <c r="A23" s="287" t="s">
        <v>7</v>
      </c>
      <c r="B23" s="286"/>
      <c r="C23" s="286"/>
      <c r="D23" s="315"/>
      <c r="E23" s="286"/>
      <c r="F23" s="286"/>
      <c r="G23" s="286"/>
      <c r="H23" s="286"/>
      <c r="I23" s="286"/>
      <c r="J23" s="286"/>
      <c r="K23" s="286"/>
      <c r="L23" s="286"/>
      <c r="M23" s="286"/>
      <c r="N23" s="286"/>
      <c r="O23" s="286"/>
      <c r="P23" s="286"/>
    </row>
    <row r="24" spans="1:16" x14ac:dyDescent="0.2">
      <c r="A24" s="287" t="s">
        <v>7</v>
      </c>
      <c r="B24" s="286"/>
      <c r="C24" s="286"/>
      <c r="D24" s="315"/>
      <c r="E24" s="286"/>
      <c r="F24" s="286"/>
      <c r="G24" s="286"/>
      <c r="H24" s="286"/>
      <c r="I24" s="286"/>
      <c r="J24" s="286"/>
      <c r="K24" s="286"/>
      <c r="L24" s="286"/>
      <c r="M24" s="286"/>
      <c r="N24" s="286"/>
      <c r="O24" s="286"/>
      <c r="P24" s="286"/>
    </row>
    <row r="25" spans="1:16" x14ac:dyDescent="0.2">
      <c r="A25" s="287" t="s">
        <v>7</v>
      </c>
      <c r="B25" s="286"/>
      <c r="C25" s="286"/>
      <c r="D25" s="315"/>
      <c r="E25" s="286"/>
      <c r="F25" s="286"/>
      <c r="G25" s="286"/>
      <c r="H25" s="286"/>
      <c r="I25" s="286"/>
      <c r="J25" s="286"/>
      <c r="K25" s="286"/>
      <c r="L25" s="286"/>
      <c r="M25" s="286"/>
      <c r="N25" s="286"/>
      <c r="O25" s="286"/>
      <c r="P25" s="286"/>
    </row>
    <row r="26" spans="1:16" x14ac:dyDescent="0.2">
      <c r="A26" s="287" t="s">
        <v>7</v>
      </c>
      <c r="B26" s="286"/>
      <c r="C26" s="286"/>
      <c r="D26" s="315"/>
      <c r="E26" s="286"/>
      <c r="F26" s="286"/>
      <c r="G26" s="286"/>
      <c r="H26" s="286"/>
      <c r="I26" s="286"/>
      <c r="J26" s="286"/>
      <c r="K26" s="286"/>
      <c r="L26" s="286"/>
      <c r="M26" s="286"/>
      <c r="N26" s="286"/>
      <c r="O26" s="286"/>
      <c r="P26" s="286"/>
    </row>
    <row r="27" spans="1:16" x14ac:dyDescent="0.2">
      <c r="A27" s="346" t="s">
        <v>19</v>
      </c>
      <c r="B27" s="286"/>
      <c r="C27" s="286"/>
      <c r="D27" s="315"/>
      <c r="E27" s="286"/>
      <c r="F27" s="286"/>
      <c r="G27" s="286"/>
      <c r="H27" s="286"/>
      <c r="I27" s="286"/>
      <c r="J27" s="286"/>
      <c r="K27" s="286"/>
      <c r="L27" s="286"/>
      <c r="M27" s="286"/>
      <c r="N27" s="286"/>
      <c r="O27" s="286"/>
      <c r="P27" s="286"/>
    </row>
    <row r="28" spans="1:16" x14ac:dyDescent="0.2">
      <c r="A28" s="288"/>
      <c r="B28" s="288"/>
      <c r="C28" s="288"/>
      <c r="D28" s="288"/>
      <c r="E28" s="281"/>
      <c r="F28" s="281"/>
      <c r="G28" s="281"/>
      <c r="H28" s="281"/>
      <c r="I28" s="281"/>
      <c r="J28" s="281"/>
      <c r="K28" s="281"/>
      <c r="L28" s="281"/>
      <c r="M28" s="281"/>
      <c r="N28" s="281"/>
    </row>
    <row r="29" spans="1:16" x14ac:dyDescent="0.2">
      <c r="A29" s="289"/>
      <c r="B29" s="290"/>
      <c r="C29" s="290"/>
      <c r="D29" s="288"/>
      <c r="E29" s="281"/>
      <c r="F29" s="281"/>
      <c r="G29" s="281"/>
      <c r="H29" s="281"/>
      <c r="I29" s="281"/>
      <c r="J29" s="281"/>
      <c r="K29" s="281"/>
      <c r="L29" s="281"/>
      <c r="M29" s="281"/>
      <c r="N29" s="281"/>
    </row>
    <row r="30" spans="1:16" x14ac:dyDescent="0.2">
      <c r="A30" s="291"/>
      <c r="B30" s="291"/>
      <c r="C30" s="291"/>
      <c r="E30" s="281"/>
      <c r="F30" s="281"/>
      <c r="G30" s="281"/>
      <c r="H30" s="281"/>
      <c r="I30" s="281"/>
      <c r="J30" s="281"/>
      <c r="K30" s="281"/>
      <c r="L30" s="281"/>
      <c r="M30" s="281"/>
      <c r="N30" s="281"/>
    </row>
    <row r="31" spans="1:16" x14ac:dyDescent="0.2">
      <c r="A31" s="291"/>
      <c r="B31" s="291"/>
      <c r="C31" s="291"/>
      <c r="E31" s="281"/>
      <c r="F31" s="281"/>
      <c r="G31" s="281"/>
      <c r="H31" s="281"/>
      <c r="I31" s="281"/>
      <c r="J31" s="281"/>
      <c r="K31" s="281"/>
      <c r="L31" s="281"/>
      <c r="M31" s="281"/>
      <c r="N31" s="281"/>
    </row>
    <row r="32" spans="1:16" x14ac:dyDescent="0.2">
      <c r="A32" s="291"/>
      <c r="B32" s="291"/>
      <c r="C32" s="291"/>
      <c r="E32" s="281"/>
      <c r="F32" s="281"/>
      <c r="G32" s="281"/>
      <c r="H32" s="281"/>
      <c r="I32" s="281"/>
      <c r="J32" s="281"/>
      <c r="K32" s="281"/>
      <c r="L32" s="281"/>
      <c r="M32" s="281"/>
      <c r="N32" s="281"/>
    </row>
    <row r="33" spans="1:14" x14ac:dyDescent="0.2">
      <c r="A33" s="291"/>
      <c r="B33" s="291"/>
      <c r="C33" s="291"/>
      <c r="E33" s="281"/>
      <c r="F33" s="281"/>
      <c r="G33" s="281"/>
      <c r="H33" s="281"/>
      <c r="I33" s="281"/>
      <c r="J33" s="281"/>
      <c r="K33" s="281"/>
      <c r="L33" s="281"/>
      <c r="M33" s="281"/>
      <c r="N33" s="281"/>
    </row>
    <row r="34" spans="1:14" x14ac:dyDescent="0.2">
      <c r="A34" s="291" t="s">
        <v>12</v>
      </c>
      <c r="D34" s="291"/>
      <c r="E34" s="281"/>
      <c r="F34" s="291"/>
      <c r="G34" s="291"/>
      <c r="H34" s="291"/>
      <c r="I34" s="291"/>
      <c r="J34" s="291"/>
      <c r="K34" s="291"/>
      <c r="L34" s="291" t="s">
        <v>13</v>
      </c>
      <c r="M34" s="291"/>
      <c r="N34" s="291"/>
    </row>
    <row r="35" spans="1:14" ht="12.75" customHeight="1" x14ac:dyDescent="0.2">
      <c r="E35" s="291"/>
      <c r="F35" s="736" t="s">
        <v>14</v>
      </c>
      <c r="G35" s="736"/>
      <c r="H35" s="736"/>
      <c r="I35" s="736"/>
      <c r="J35" s="736"/>
      <c r="K35" s="736"/>
      <c r="L35" s="736"/>
      <c r="M35" s="736"/>
      <c r="N35" s="736"/>
    </row>
    <row r="36" spans="1:14" ht="12.75" customHeight="1" x14ac:dyDescent="0.2">
      <c r="E36" s="736" t="s">
        <v>89</v>
      </c>
      <c r="F36" s="736"/>
      <c r="G36" s="736"/>
      <c r="H36" s="736"/>
      <c r="I36" s="736"/>
      <c r="J36" s="736"/>
      <c r="K36" s="736"/>
      <c r="L36" s="736"/>
      <c r="M36" s="736"/>
      <c r="N36" s="736"/>
    </row>
    <row r="37" spans="1:14" x14ac:dyDescent="0.2">
      <c r="A37" s="291"/>
      <c r="B37" s="291"/>
      <c r="E37" s="281"/>
      <c r="F37" s="291"/>
      <c r="G37" s="291"/>
      <c r="H37" s="291"/>
      <c r="I37" s="291"/>
      <c r="J37" s="291"/>
      <c r="K37" s="291"/>
      <c r="L37" s="291" t="s">
        <v>853</v>
      </c>
      <c r="M37" s="291"/>
      <c r="N37" s="291"/>
    </row>
    <row r="39" spans="1:14" x14ac:dyDescent="0.2">
      <c r="A39" s="729"/>
      <c r="B39" s="729"/>
      <c r="C39" s="729"/>
      <c r="D39" s="729"/>
      <c r="E39" s="729"/>
      <c r="F39" s="729"/>
      <c r="G39" s="729"/>
      <c r="H39" s="729"/>
      <c r="I39" s="729"/>
      <c r="J39" s="729"/>
      <c r="K39" s="729"/>
      <c r="L39" s="729"/>
      <c r="M39" s="729"/>
      <c r="N39" s="729"/>
    </row>
  </sheetData>
  <mergeCells count="18">
    <mergeCell ref="F35:N35"/>
    <mergeCell ref="E36:N36"/>
    <mergeCell ref="A39:N39"/>
    <mergeCell ref="C8:C9"/>
    <mergeCell ref="H7:N7"/>
    <mergeCell ref="A8:A9"/>
    <mergeCell ref="B8:B9"/>
    <mergeCell ref="D8:D9"/>
    <mergeCell ref="E8:H8"/>
    <mergeCell ref="A7:G7"/>
    <mergeCell ref="O8:P8"/>
    <mergeCell ref="I8:N8"/>
    <mergeCell ref="A6:N6"/>
    <mergeCell ref="D1:E1"/>
    <mergeCell ref="M1:N1"/>
    <mergeCell ref="A2:N2"/>
    <mergeCell ref="A3:N3"/>
    <mergeCell ref="A4:N5"/>
  </mergeCells>
  <printOptions horizontalCentered="1"/>
  <pageMargins left="0.70866141732283472" right="0.70866141732283472" top="0.23622047244094491" bottom="0" header="0.31496062992125984" footer="0.31496062992125984"/>
  <pageSetup paperSize="9" scale="94"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X29"/>
  <sheetViews>
    <sheetView view="pageBreakPreview" zoomScale="80" zoomScaleNormal="70" zoomScaleSheetLayoutView="80" workbookViewId="0">
      <selection activeCell="A8" sqref="A8:N20"/>
    </sheetView>
  </sheetViews>
  <sheetFormatPr defaultColWidth="9.140625" defaultRowHeight="12.75" x14ac:dyDescent="0.2"/>
  <cols>
    <col min="1" max="1" width="7.28515625" style="202" customWidth="1"/>
    <col min="2" max="2" width="26" style="202" customWidth="1"/>
    <col min="3" max="5" width="8.28515625" style="202" customWidth="1"/>
    <col min="6" max="6" width="16" style="202" customWidth="1"/>
    <col min="7" max="10" width="10.7109375" style="202" customWidth="1"/>
    <col min="11" max="18" width="9.140625" style="202"/>
    <col min="19" max="21" width="8.85546875" style="202" customWidth="1"/>
    <col min="22" max="16384" width="9.140625" style="202"/>
  </cols>
  <sheetData>
    <row r="1" spans="1:24" ht="15" x14ac:dyDescent="0.2">
      <c r="V1" s="203" t="s">
        <v>542</v>
      </c>
    </row>
    <row r="2" spans="1:24" ht="15.75" x14ac:dyDescent="0.25">
      <c r="G2" s="136" t="s">
        <v>0</v>
      </c>
      <c r="H2" s="136"/>
      <c r="I2" s="136"/>
      <c r="O2" s="91"/>
      <c r="P2" s="91"/>
      <c r="Q2" s="91"/>
      <c r="R2" s="91"/>
    </row>
    <row r="3" spans="1:24" ht="20.25" x14ac:dyDescent="0.3">
      <c r="C3" s="544" t="s">
        <v>702</v>
      </c>
      <c r="D3" s="544"/>
      <c r="E3" s="544"/>
      <c r="F3" s="544"/>
      <c r="G3" s="544"/>
      <c r="H3" s="544"/>
      <c r="I3" s="544"/>
      <c r="J3" s="544"/>
      <c r="K3" s="544"/>
      <c r="L3" s="544"/>
      <c r="M3" s="544"/>
      <c r="N3" s="544"/>
      <c r="O3" s="140"/>
      <c r="P3" s="140"/>
      <c r="Q3" s="140"/>
      <c r="R3" s="140"/>
      <c r="S3" s="140"/>
      <c r="T3" s="140"/>
      <c r="U3" s="140"/>
      <c r="V3" s="140"/>
      <c r="W3" s="140"/>
      <c r="X3" s="140"/>
    </row>
    <row r="4" spans="1:24" ht="18" x14ac:dyDescent="0.25">
      <c r="C4" s="204"/>
      <c r="D4" s="204"/>
      <c r="E4" s="204"/>
      <c r="F4" s="204"/>
      <c r="G4" s="204"/>
      <c r="H4" s="204"/>
      <c r="I4" s="204"/>
      <c r="J4" s="204"/>
      <c r="K4" s="204"/>
      <c r="L4" s="204"/>
      <c r="M4" s="204"/>
      <c r="N4" s="204"/>
      <c r="O4" s="204"/>
      <c r="P4" s="204"/>
      <c r="Q4" s="204"/>
      <c r="R4" s="204"/>
      <c r="S4" s="204"/>
      <c r="T4" s="204"/>
      <c r="U4" s="204"/>
      <c r="V4" s="204"/>
    </row>
    <row r="5" spans="1:24" ht="15.75" x14ac:dyDescent="0.25">
      <c r="B5" s="545" t="s">
        <v>844</v>
      </c>
      <c r="C5" s="545"/>
      <c r="D5" s="545"/>
      <c r="E5" s="545"/>
      <c r="F5" s="545"/>
      <c r="G5" s="545"/>
      <c r="H5" s="545"/>
      <c r="I5" s="545"/>
      <c r="J5" s="545"/>
      <c r="K5" s="545"/>
      <c r="L5" s="545"/>
      <c r="M5" s="545"/>
      <c r="N5" s="545"/>
      <c r="O5" s="545"/>
      <c r="P5" s="545"/>
      <c r="Q5" s="545"/>
      <c r="R5" s="545"/>
      <c r="S5" s="545"/>
      <c r="T5" s="92"/>
      <c r="U5" s="546" t="s">
        <v>253</v>
      </c>
      <c r="V5" s="547"/>
    </row>
    <row r="6" spans="1:24" ht="15" x14ac:dyDescent="0.2">
      <c r="K6" s="91"/>
      <c r="L6" s="91"/>
      <c r="M6" s="91"/>
      <c r="N6" s="91"/>
      <c r="O6" s="91"/>
      <c r="P6" s="91"/>
      <c r="Q6" s="91"/>
      <c r="R6" s="91"/>
    </row>
    <row r="7" spans="1:24" x14ac:dyDescent="0.2">
      <c r="A7" s="548" t="s">
        <v>900</v>
      </c>
      <c r="B7" s="548"/>
      <c r="O7" s="549" t="s">
        <v>778</v>
      </c>
      <c r="P7" s="549"/>
      <c r="Q7" s="549"/>
      <c r="R7" s="549"/>
      <c r="S7" s="549"/>
      <c r="T7" s="549"/>
      <c r="U7" s="549"/>
      <c r="V7" s="549"/>
    </row>
    <row r="8" spans="1:24" ht="35.25" customHeight="1" x14ac:dyDescent="0.2">
      <c r="A8" s="534" t="s">
        <v>2</v>
      </c>
      <c r="B8" s="534" t="s">
        <v>149</v>
      </c>
      <c r="C8" s="550" t="s">
        <v>150</v>
      </c>
      <c r="D8" s="550"/>
      <c r="E8" s="550"/>
      <c r="F8" s="550" t="s">
        <v>151</v>
      </c>
      <c r="G8" s="534" t="s">
        <v>182</v>
      </c>
      <c r="H8" s="534"/>
      <c r="I8" s="534"/>
      <c r="J8" s="534"/>
      <c r="K8" s="534"/>
      <c r="L8" s="534"/>
      <c r="M8" s="534"/>
      <c r="N8" s="534"/>
      <c r="O8" s="534" t="s">
        <v>183</v>
      </c>
      <c r="P8" s="534"/>
      <c r="Q8" s="534"/>
      <c r="R8" s="534"/>
      <c r="S8" s="534"/>
      <c r="T8" s="534"/>
      <c r="U8" s="534"/>
      <c r="V8" s="534"/>
    </row>
    <row r="9" spans="1:24" ht="15" x14ac:dyDescent="0.2">
      <c r="A9" s="534"/>
      <c r="B9" s="534"/>
      <c r="C9" s="550" t="s">
        <v>254</v>
      </c>
      <c r="D9" s="550" t="s">
        <v>45</v>
      </c>
      <c r="E9" s="550" t="s">
        <v>46</v>
      </c>
      <c r="F9" s="550"/>
      <c r="G9" s="534" t="s">
        <v>184</v>
      </c>
      <c r="H9" s="534"/>
      <c r="I9" s="534"/>
      <c r="J9" s="534"/>
      <c r="K9" s="534" t="s">
        <v>168</v>
      </c>
      <c r="L9" s="534"/>
      <c r="M9" s="534"/>
      <c r="N9" s="534"/>
      <c r="O9" s="534" t="s">
        <v>152</v>
      </c>
      <c r="P9" s="534"/>
      <c r="Q9" s="534"/>
      <c r="R9" s="534"/>
      <c r="S9" s="534" t="s">
        <v>167</v>
      </c>
      <c r="T9" s="534"/>
      <c r="U9" s="534"/>
      <c r="V9" s="534"/>
    </row>
    <row r="10" spans="1:24" x14ac:dyDescent="0.2">
      <c r="A10" s="534"/>
      <c r="B10" s="534"/>
      <c r="C10" s="550"/>
      <c r="D10" s="550"/>
      <c r="E10" s="550"/>
      <c r="F10" s="550"/>
      <c r="G10" s="551" t="s">
        <v>153</v>
      </c>
      <c r="H10" s="552"/>
      <c r="I10" s="553"/>
      <c r="J10" s="535" t="s">
        <v>154</v>
      </c>
      <c r="K10" s="538" t="s">
        <v>153</v>
      </c>
      <c r="L10" s="539"/>
      <c r="M10" s="540"/>
      <c r="N10" s="535" t="s">
        <v>154</v>
      </c>
      <c r="O10" s="538" t="s">
        <v>153</v>
      </c>
      <c r="P10" s="539"/>
      <c r="Q10" s="540"/>
      <c r="R10" s="535" t="s">
        <v>154</v>
      </c>
      <c r="S10" s="538" t="s">
        <v>153</v>
      </c>
      <c r="T10" s="539"/>
      <c r="U10" s="540"/>
      <c r="V10" s="535" t="s">
        <v>154</v>
      </c>
    </row>
    <row r="11" spans="1:24" ht="15" customHeight="1" x14ac:dyDescent="0.2">
      <c r="A11" s="534"/>
      <c r="B11" s="534"/>
      <c r="C11" s="550"/>
      <c r="D11" s="550"/>
      <c r="E11" s="550"/>
      <c r="F11" s="550"/>
      <c r="G11" s="554"/>
      <c r="H11" s="555"/>
      <c r="I11" s="556"/>
      <c r="J11" s="536"/>
      <c r="K11" s="541"/>
      <c r="L11" s="542"/>
      <c r="M11" s="543"/>
      <c r="N11" s="536"/>
      <c r="O11" s="541"/>
      <c r="P11" s="542"/>
      <c r="Q11" s="543"/>
      <c r="R11" s="536"/>
      <c r="S11" s="541"/>
      <c r="T11" s="542"/>
      <c r="U11" s="543"/>
      <c r="V11" s="536"/>
    </row>
    <row r="12" spans="1:24" ht="15" x14ac:dyDescent="0.2">
      <c r="A12" s="534"/>
      <c r="B12" s="534"/>
      <c r="C12" s="550"/>
      <c r="D12" s="550"/>
      <c r="E12" s="550"/>
      <c r="F12" s="550"/>
      <c r="G12" s="206" t="s">
        <v>254</v>
      </c>
      <c r="H12" s="206" t="s">
        <v>45</v>
      </c>
      <c r="I12" s="207" t="s">
        <v>46</v>
      </c>
      <c r="J12" s="537"/>
      <c r="K12" s="205" t="s">
        <v>254</v>
      </c>
      <c r="L12" s="205" t="s">
        <v>45</v>
      </c>
      <c r="M12" s="205" t="s">
        <v>46</v>
      </c>
      <c r="N12" s="537"/>
      <c r="O12" s="205" t="s">
        <v>254</v>
      </c>
      <c r="P12" s="205" t="s">
        <v>45</v>
      </c>
      <c r="Q12" s="205" t="s">
        <v>46</v>
      </c>
      <c r="R12" s="537"/>
      <c r="S12" s="205" t="s">
        <v>254</v>
      </c>
      <c r="T12" s="205" t="s">
        <v>45</v>
      </c>
      <c r="U12" s="205" t="s">
        <v>46</v>
      </c>
      <c r="V12" s="537"/>
    </row>
    <row r="13" spans="1:24" ht="15" x14ac:dyDescent="0.2">
      <c r="A13" s="205">
        <v>1</v>
      </c>
      <c r="B13" s="205">
        <v>2</v>
      </c>
      <c r="C13" s="205">
        <v>3</v>
      </c>
      <c r="D13" s="205">
        <v>4</v>
      </c>
      <c r="E13" s="205">
        <v>5</v>
      </c>
      <c r="F13" s="205">
        <v>6</v>
      </c>
      <c r="G13" s="205">
        <v>7</v>
      </c>
      <c r="H13" s="205">
        <v>8</v>
      </c>
      <c r="I13" s="205">
        <v>9</v>
      </c>
      <c r="J13" s="205">
        <v>10</v>
      </c>
      <c r="K13" s="205">
        <v>11</v>
      </c>
      <c r="L13" s="205">
        <v>12</v>
      </c>
      <c r="M13" s="205">
        <v>13</v>
      </c>
      <c r="N13" s="205">
        <v>14</v>
      </c>
      <c r="O13" s="205">
        <v>15</v>
      </c>
      <c r="P13" s="205">
        <v>16</v>
      </c>
      <c r="Q13" s="205">
        <v>17</v>
      </c>
      <c r="R13" s="205">
        <v>18</v>
      </c>
      <c r="S13" s="205">
        <v>19</v>
      </c>
      <c r="T13" s="205">
        <v>20</v>
      </c>
      <c r="U13" s="205">
        <v>21</v>
      </c>
      <c r="V13" s="205">
        <v>22</v>
      </c>
    </row>
    <row r="14" spans="1:24" ht="15" x14ac:dyDescent="0.2">
      <c r="A14" s="557" t="s">
        <v>214</v>
      </c>
      <c r="B14" s="558"/>
      <c r="C14" s="205"/>
      <c r="D14" s="205"/>
      <c r="E14" s="205"/>
      <c r="F14" s="205"/>
      <c r="G14" s="205"/>
      <c r="H14" s="205"/>
      <c r="I14" s="205"/>
      <c r="J14" s="205"/>
      <c r="K14" s="205"/>
      <c r="L14" s="205"/>
      <c r="M14" s="205"/>
      <c r="N14" s="205"/>
      <c r="O14" s="205"/>
      <c r="P14" s="205"/>
      <c r="Q14" s="205"/>
      <c r="R14" s="205"/>
      <c r="S14" s="205"/>
      <c r="T14" s="205"/>
      <c r="U14" s="205"/>
      <c r="V14" s="205"/>
    </row>
    <row r="15" spans="1:24" ht="15" x14ac:dyDescent="0.2">
      <c r="A15" s="205">
        <v>1</v>
      </c>
      <c r="B15" s="208" t="s">
        <v>213</v>
      </c>
      <c r="C15" s="369">
        <v>83.15</v>
      </c>
      <c r="D15" s="369" t="s">
        <v>7</v>
      </c>
      <c r="E15" s="369">
        <v>7.19</v>
      </c>
      <c r="F15" s="369" t="s">
        <v>894</v>
      </c>
      <c r="G15" s="369">
        <v>83.15</v>
      </c>
      <c r="H15" s="369" t="s">
        <v>7</v>
      </c>
      <c r="I15" s="369">
        <v>7.19</v>
      </c>
      <c r="J15" s="369" t="s">
        <v>893</v>
      </c>
      <c r="K15" s="369" t="s">
        <v>7</v>
      </c>
      <c r="L15" s="369" t="s">
        <v>7</v>
      </c>
      <c r="M15" s="369" t="s">
        <v>7</v>
      </c>
      <c r="N15" s="369" t="s">
        <v>7</v>
      </c>
      <c r="O15" s="369" t="s">
        <v>7</v>
      </c>
      <c r="P15" s="369" t="s">
        <v>7</v>
      </c>
      <c r="Q15" s="369" t="s">
        <v>7</v>
      </c>
      <c r="R15" s="369" t="s">
        <v>7</v>
      </c>
      <c r="S15" s="369" t="s">
        <v>7</v>
      </c>
      <c r="T15" s="369" t="s">
        <v>7</v>
      </c>
      <c r="U15" s="369" t="s">
        <v>7</v>
      </c>
      <c r="V15" s="369" t="s">
        <v>7</v>
      </c>
    </row>
    <row r="16" spans="1:24" ht="15" x14ac:dyDescent="0.2">
      <c r="A16" s="205">
        <v>2</v>
      </c>
      <c r="B16" s="208" t="s">
        <v>155</v>
      </c>
      <c r="C16" s="370">
        <v>134.03</v>
      </c>
      <c r="D16" s="369" t="s">
        <v>7</v>
      </c>
      <c r="E16" s="369" t="s">
        <v>7</v>
      </c>
      <c r="F16" s="369" t="s">
        <v>892</v>
      </c>
      <c r="G16" s="370">
        <v>134.03</v>
      </c>
      <c r="H16" s="369" t="s">
        <v>7</v>
      </c>
      <c r="I16" s="369" t="s">
        <v>7</v>
      </c>
      <c r="J16" s="369" t="s">
        <v>897</v>
      </c>
      <c r="K16" s="369" t="s">
        <v>7</v>
      </c>
      <c r="L16" s="369" t="s">
        <v>7</v>
      </c>
      <c r="M16" s="369" t="s">
        <v>7</v>
      </c>
      <c r="N16" s="369" t="s">
        <v>7</v>
      </c>
      <c r="O16" s="369" t="s">
        <v>7</v>
      </c>
      <c r="P16" s="369" t="s">
        <v>7</v>
      </c>
      <c r="Q16" s="369" t="s">
        <v>7</v>
      </c>
      <c r="R16" s="369" t="s">
        <v>7</v>
      </c>
      <c r="S16" s="369" t="s">
        <v>7</v>
      </c>
      <c r="T16" s="369" t="s">
        <v>7</v>
      </c>
      <c r="U16" s="369" t="s">
        <v>7</v>
      </c>
      <c r="V16" s="369" t="s">
        <v>7</v>
      </c>
    </row>
    <row r="17" spans="1:24" ht="15" x14ac:dyDescent="0.2">
      <c r="A17" s="205">
        <v>3</v>
      </c>
      <c r="B17" s="208" t="s">
        <v>156</v>
      </c>
      <c r="C17" s="370">
        <v>150.25</v>
      </c>
      <c r="D17" s="369">
        <v>0.05</v>
      </c>
      <c r="E17" s="369">
        <v>14.03</v>
      </c>
      <c r="F17" s="369" t="s">
        <v>895</v>
      </c>
      <c r="G17" s="370">
        <v>150.25</v>
      </c>
      <c r="H17" s="369">
        <v>0.05</v>
      </c>
      <c r="I17" s="369">
        <v>14.03</v>
      </c>
      <c r="J17" s="369" t="s">
        <v>896</v>
      </c>
      <c r="K17" s="369" t="s">
        <v>7</v>
      </c>
      <c r="L17" s="369" t="s">
        <v>7</v>
      </c>
      <c r="M17" s="369" t="s">
        <v>7</v>
      </c>
      <c r="N17" s="369" t="s">
        <v>7</v>
      </c>
      <c r="O17" s="369" t="s">
        <v>7</v>
      </c>
      <c r="P17" s="369" t="s">
        <v>7</v>
      </c>
      <c r="Q17" s="369" t="s">
        <v>7</v>
      </c>
      <c r="R17" s="369" t="s">
        <v>7</v>
      </c>
      <c r="S17" s="369" t="s">
        <v>7</v>
      </c>
      <c r="T17" s="369" t="s">
        <v>7</v>
      </c>
      <c r="U17" s="369" t="s">
        <v>7</v>
      </c>
      <c r="V17" s="369" t="s">
        <v>7</v>
      </c>
    </row>
    <row r="18" spans="1:24" ht="15" x14ac:dyDescent="0.2">
      <c r="A18" s="557" t="s">
        <v>215</v>
      </c>
      <c r="B18" s="558"/>
      <c r="C18" s="369"/>
      <c r="D18" s="369"/>
      <c r="E18" s="369"/>
      <c r="F18" s="369"/>
      <c r="G18" s="369"/>
      <c r="H18" s="369"/>
      <c r="I18" s="369"/>
      <c r="J18" s="369"/>
      <c r="K18" s="369"/>
      <c r="L18" s="369"/>
      <c r="M18" s="369"/>
      <c r="N18" s="369"/>
      <c r="O18" s="369"/>
      <c r="P18" s="369"/>
      <c r="Q18" s="369"/>
      <c r="R18" s="369"/>
      <c r="S18" s="369"/>
      <c r="T18" s="369"/>
      <c r="U18" s="369"/>
      <c r="V18" s="369"/>
    </row>
    <row r="19" spans="1:24" ht="15" x14ac:dyDescent="0.2">
      <c r="A19" s="205">
        <v>4</v>
      </c>
      <c r="B19" s="208" t="s">
        <v>204</v>
      </c>
      <c r="C19" s="369">
        <v>0</v>
      </c>
      <c r="D19" s="369">
        <v>0</v>
      </c>
      <c r="E19" s="369">
        <v>0</v>
      </c>
      <c r="F19" s="369">
        <v>0</v>
      </c>
      <c r="G19" s="369">
        <v>0</v>
      </c>
      <c r="H19" s="369">
        <v>0</v>
      </c>
      <c r="I19" s="369">
        <v>0</v>
      </c>
      <c r="J19" s="369">
        <v>0</v>
      </c>
      <c r="K19" s="369" t="s">
        <v>7</v>
      </c>
      <c r="L19" s="369" t="s">
        <v>7</v>
      </c>
      <c r="M19" s="369" t="s">
        <v>7</v>
      </c>
      <c r="N19" s="369" t="s">
        <v>7</v>
      </c>
      <c r="O19" s="369" t="s">
        <v>7</v>
      </c>
      <c r="P19" s="369" t="s">
        <v>7</v>
      </c>
      <c r="Q19" s="369" t="s">
        <v>7</v>
      </c>
      <c r="R19" s="369" t="s">
        <v>7</v>
      </c>
      <c r="S19" s="369" t="s">
        <v>7</v>
      </c>
      <c r="T19" s="369" t="s">
        <v>7</v>
      </c>
      <c r="U19" s="369" t="s">
        <v>7</v>
      </c>
      <c r="V19" s="369" t="s">
        <v>7</v>
      </c>
    </row>
    <row r="20" spans="1:24" ht="15" x14ac:dyDescent="0.2">
      <c r="A20" s="205">
        <v>5</v>
      </c>
      <c r="B20" s="208" t="s">
        <v>134</v>
      </c>
      <c r="C20" s="369">
        <v>5.84</v>
      </c>
      <c r="D20" s="369" t="s">
        <v>7</v>
      </c>
      <c r="E20" s="369">
        <v>0.51</v>
      </c>
      <c r="F20" s="369" t="s">
        <v>899</v>
      </c>
      <c r="G20" s="369">
        <v>5.84</v>
      </c>
      <c r="H20" s="369" t="s">
        <v>7</v>
      </c>
      <c r="I20" s="369">
        <v>0.51</v>
      </c>
      <c r="J20" s="369" t="s">
        <v>898</v>
      </c>
      <c r="K20" s="369" t="s">
        <v>7</v>
      </c>
      <c r="L20" s="369" t="s">
        <v>7</v>
      </c>
      <c r="M20" s="369" t="s">
        <v>7</v>
      </c>
      <c r="N20" s="369" t="s">
        <v>7</v>
      </c>
      <c r="O20" s="369" t="s">
        <v>7</v>
      </c>
      <c r="P20" s="369" t="s">
        <v>7</v>
      </c>
      <c r="Q20" s="369" t="s">
        <v>7</v>
      </c>
      <c r="R20" s="369" t="s">
        <v>7</v>
      </c>
      <c r="S20" s="369" t="s">
        <v>7</v>
      </c>
      <c r="T20" s="369" t="s">
        <v>7</v>
      </c>
      <c r="U20" s="369" t="s">
        <v>7</v>
      </c>
      <c r="V20" s="369" t="s">
        <v>7</v>
      </c>
    </row>
    <row r="23" spans="1:24" ht="14.25" x14ac:dyDescent="0.2">
      <c r="A23" s="559" t="s">
        <v>169</v>
      </c>
      <c r="B23" s="559"/>
      <c r="C23" s="559"/>
      <c r="D23" s="559"/>
      <c r="E23" s="559"/>
      <c r="F23" s="559"/>
      <c r="G23" s="559"/>
      <c r="H23" s="559"/>
      <c r="I23" s="559"/>
      <c r="J23" s="559"/>
      <c r="K23" s="559"/>
      <c r="L23" s="559"/>
      <c r="M23" s="559"/>
      <c r="N23" s="559"/>
      <c r="O23" s="559"/>
      <c r="P23" s="559"/>
      <c r="Q23" s="559"/>
      <c r="R23" s="559"/>
      <c r="S23" s="559"/>
      <c r="T23" s="559"/>
      <c r="U23" s="559"/>
      <c r="V23" s="559"/>
    </row>
    <row r="24" spans="1:24" ht="14.25" x14ac:dyDescent="0.2">
      <c r="A24" s="209"/>
      <c r="B24" s="209"/>
      <c r="C24" s="209"/>
      <c r="D24" s="209"/>
      <c r="E24" s="209"/>
      <c r="F24" s="209"/>
      <c r="G24" s="209"/>
      <c r="H24" s="209"/>
      <c r="I24" s="209"/>
      <c r="J24" s="209"/>
      <c r="K24" s="209"/>
      <c r="L24" s="209"/>
      <c r="M24" s="209"/>
      <c r="N24" s="209"/>
      <c r="O24" s="209"/>
      <c r="P24" s="209"/>
      <c r="Q24" s="209"/>
      <c r="R24" s="209"/>
      <c r="S24" s="209"/>
      <c r="T24" s="209"/>
      <c r="U24" s="209"/>
      <c r="V24" s="209"/>
    </row>
    <row r="25" spans="1:24" x14ac:dyDescent="0.2">
      <c r="A25" s="90"/>
      <c r="B25" s="90"/>
      <c r="C25" s="90"/>
      <c r="D25" s="90"/>
      <c r="E25" s="90"/>
      <c r="F25" s="90"/>
      <c r="G25" s="90"/>
      <c r="H25" s="90"/>
      <c r="I25" s="90"/>
      <c r="J25" s="90"/>
      <c r="K25" s="90"/>
      <c r="L25" s="90"/>
      <c r="M25" s="90"/>
      <c r="N25" s="90"/>
      <c r="O25" s="90"/>
      <c r="P25" s="90"/>
      <c r="Q25" s="90"/>
      <c r="R25" s="90"/>
    </row>
    <row r="26" spans="1:24" ht="15.75" x14ac:dyDescent="0.25">
      <c r="A26" s="103" t="s">
        <v>12</v>
      </c>
      <c r="B26" s="103"/>
      <c r="C26" s="103"/>
      <c r="D26" s="103"/>
      <c r="E26" s="103"/>
      <c r="F26" s="103"/>
      <c r="G26" s="103"/>
      <c r="H26" s="103"/>
      <c r="I26" s="103"/>
      <c r="J26" s="103"/>
      <c r="K26" s="103"/>
      <c r="L26" s="103"/>
      <c r="M26" s="103"/>
      <c r="N26" s="560" t="s">
        <v>13</v>
      </c>
      <c r="O26" s="560"/>
      <c r="P26" s="560"/>
      <c r="Q26" s="560"/>
      <c r="R26" s="560"/>
      <c r="S26" s="560"/>
      <c r="T26" s="560"/>
      <c r="U26" s="560"/>
      <c r="V26" s="560"/>
    </row>
    <row r="27" spans="1:24" ht="15.75" x14ac:dyDescent="0.2">
      <c r="A27" s="560" t="s">
        <v>14</v>
      </c>
      <c r="B27" s="560"/>
      <c r="C27" s="560"/>
      <c r="D27" s="560"/>
      <c r="E27" s="560"/>
      <c r="F27" s="560"/>
      <c r="G27" s="560"/>
      <c r="H27" s="560"/>
      <c r="I27" s="560"/>
      <c r="J27" s="560"/>
      <c r="K27" s="560"/>
      <c r="L27" s="560"/>
      <c r="M27" s="560"/>
      <c r="N27" s="560"/>
      <c r="O27" s="560"/>
      <c r="P27" s="560"/>
      <c r="Q27" s="560"/>
      <c r="R27" s="560"/>
      <c r="S27" s="560"/>
      <c r="T27" s="560"/>
      <c r="U27" s="560"/>
      <c r="V27" s="560"/>
    </row>
    <row r="28" spans="1:24" ht="15.75" x14ac:dyDescent="0.2">
      <c r="A28" s="560" t="s">
        <v>15</v>
      </c>
      <c r="B28" s="560"/>
      <c r="C28" s="560"/>
      <c r="D28" s="560"/>
      <c r="E28" s="560"/>
      <c r="F28" s="560"/>
      <c r="G28" s="560"/>
      <c r="H28" s="560"/>
      <c r="I28" s="560"/>
      <c r="J28" s="560"/>
      <c r="K28" s="560"/>
      <c r="L28" s="560"/>
      <c r="M28" s="560"/>
      <c r="N28" s="560"/>
      <c r="O28" s="560"/>
      <c r="P28" s="560"/>
      <c r="Q28" s="560"/>
      <c r="R28" s="560"/>
      <c r="S28" s="560"/>
      <c r="T28" s="560"/>
      <c r="U28" s="560"/>
      <c r="V28" s="560"/>
    </row>
    <row r="29" spans="1:24" x14ac:dyDescent="0.2">
      <c r="A29" s="90"/>
      <c r="B29" s="90"/>
      <c r="C29" s="90"/>
      <c r="D29" s="90"/>
      <c r="E29" s="90"/>
      <c r="F29" s="90"/>
      <c r="G29" s="90"/>
      <c r="H29" s="90"/>
      <c r="I29" s="90"/>
      <c r="J29" s="90"/>
      <c r="K29" s="90"/>
      <c r="L29" s="90"/>
      <c r="M29" s="90"/>
      <c r="V29" s="548" t="s">
        <v>86</v>
      </c>
      <c r="W29" s="548"/>
      <c r="X29" s="548"/>
    </row>
  </sheetData>
  <mergeCells count="33">
    <mergeCell ref="V29:X29"/>
    <mergeCell ref="A14:B14"/>
    <mergeCell ref="A18:B18"/>
    <mergeCell ref="A23:V23"/>
    <mergeCell ref="N26:V26"/>
    <mergeCell ref="A27:V27"/>
    <mergeCell ref="A28:V28"/>
    <mergeCell ref="O8:V8"/>
    <mergeCell ref="A8:A12"/>
    <mergeCell ref="B8:B12"/>
    <mergeCell ref="C8:E8"/>
    <mergeCell ref="F8:F12"/>
    <mergeCell ref="G8:N8"/>
    <mergeCell ref="G10:I11"/>
    <mergeCell ref="J10:J12"/>
    <mergeCell ref="K10:M11"/>
    <mergeCell ref="N10:N12"/>
    <mergeCell ref="C9:C12"/>
    <mergeCell ref="D9:D12"/>
    <mergeCell ref="E9:E12"/>
    <mergeCell ref="G9:J9"/>
    <mergeCell ref="V10:V12"/>
    <mergeCell ref="S10:U11"/>
    <mergeCell ref="C3:N3"/>
    <mergeCell ref="B5:S5"/>
    <mergeCell ref="U5:V5"/>
    <mergeCell ref="A7:B7"/>
    <mergeCell ref="O7:V7"/>
    <mergeCell ref="K9:N9"/>
    <mergeCell ref="O9:R9"/>
    <mergeCell ref="S9:V9"/>
    <mergeCell ref="R10:R12"/>
    <mergeCell ref="O10:Q11"/>
  </mergeCells>
  <printOptions horizontalCentered="1"/>
  <pageMargins left="0.70866141732283472" right="0.70866141732283472" top="0.23622047244094491" bottom="0" header="0.31496062992125984" footer="0.31496062992125984"/>
  <pageSetup paperSize="9" scale="59" orientation="landscape" r:id="rId1"/>
  <colBreaks count="1" manualBreakCount="1">
    <brk id="22" max="1048575" man="1"/>
  </colBreaks>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P39"/>
  <sheetViews>
    <sheetView view="pageBreakPreview" topLeftCell="A7" zoomScaleNormal="70" zoomScaleSheetLayoutView="100" workbookViewId="0">
      <selection activeCell="A7" sqref="A7:G7"/>
    </sheetView>
  </sheetViews>
  <sheetFormatPr defaultColWidth="9.140625" defaultRowHeight="12.75" x14ac:dyDescent="0.2"/>
  <cols>
    <col min="1" max="1" width="5.5703125" style="281" customWidth="1"/>
    <col min="2" max="2" width="8.85546875" style="281" customWidth="1"/>
    <col min="3" max="3" width="10.28515625" style="281" customWidth="1"/>
    <col min="4" max="4" width="12.85546875" style="281" customWidth="1"/>
    <col min="5" max="5" width="8.7109375" style="267" customWidth="1"/>
    <col min="6" max="7" width="8" style="267" customWidth="1"/>
    <col min="8" max="10" width="8.140625" style="267" customWidth="1"/>
    <col min="11" max="11" width="8.42578125" style="267" customWidth="1"/>
    <col min="12" max="12" width="8.140625" style="267" customWidth="1"/>
    <col min="13" max="13" width="11.28515625" style="267" customWidth="1"/>
    <col min="14" max="14" width="11.85546875" style="267" customWidth="1"/>
    <col min="15" max="15" width="9.140625" style="281"/>
    <col min="16" max="16" width="12" style="281" customWidth="1"/>
    <col min="17" max="16384" width="9.140625" style="267"/>
  </cols>
  <sheetData>
    <row r="1" spans="1:16" ht="12.75" customHeight="1" x14ac:dyDescent="0.2">
      <c r="D1" s="726"/>
      <c r="E1" s="726"/>
      <c r="F1" s="281"/>
      <c r="G1" s="281"/>
      <c r="H1" s="281"/>
      <c r="I1" s="281"/>
      <c r="J1" s="281"/>
      <c r="K1" s="281"/>
      <c r="L1" s="281"/>
      <c r="M1" s="728" t="s">
        <v>659</v>
      </c>
      <c r="N1" s="728"/>
    </row>
    <row r="2" spans="1:16" ht="15.75" x14ac:dyDescent="0.25">
      <c r="A2" s="724" t="s">
        <v>0</v>
      </c>
      <c r="B2" s="724"/>
      <c r="C2" s="724"/>
      <c r="D2" s="724"/>
      <c r="E2" s="724"/>
      <c r="F2" s="724"/>
      <c r="G2" s="724"/>
      <c r="H2" s="724"/>
      <c r="I2" s="724"/>
      <c r="J2" s="724"/>
      <c r="K2" s="724"/>
      <c r="L2" s="724"/>
      <c r="M2" s="724"/>
      <c r="N2" s="724"/>
    </row>
    <row r="3" spans="1:16" ht="18" x14ac:dyDescent="0.25">
      <c r="A3" s="725" t="s">
        <v>702</v>
      </c>
      <c r="B3" s="725"/>
      <c r="C3" s="725"/>
      <c r="D3" s="725"/>
      <c r="E3" s="725"/>
      <c r="F3" s="725"/>
      <c r="G3" s="725"/>
      <c r="H3" s="725"/>
      <c r="I3" s="725"/>
      <c r="J3" s="725"/>
      <c r="K3" s="725"/>
      <c r="L3" s="725"/>
      <c r="M3" s="725"/>
      <c r="N3" s="725"/>
    </row>
    <row r="4" spans="1:16" ht="9.75" customHeight="1" x14ac:dyDescent="0.2">
      <c r="A4" s="740" t="s">
        <v>713</v>
      </c>
      <c r="B4" s="740"/>
      <c r="C4" s="740"/>
      <c r="D4" s="740"/>
      <c r="E4" s="740"/>
      <c r="F4" s="740"/>
      <c r="G4" s="740"/>
      <c r="H4" s="740"/>
      <c r="I4" s="740"/>
      <c r="J4" s="740"/>
      <c r="K4" s="740"/>
      <c r="L4" s="740"/>
      <c r="M4" s="740"/>
      <c r="N4" s="740"/>
    </row>
    <row r="5" spans="1:16" s="268" customFormat="1" ht="18.75" customHeight="1" x14ac:dyDescent="0.2">
      <c r="A5" s="740"/>
      <c r="B5" s="740"/>
      <c r="C5" s="740"/>
      <c r="D5" s="740"/>
      <c r="E5" s="740"/>
      <c r="F5" s="740"/>
      <c r="G5" s="740"/>
      <c r="H5" s="740"/>
      <c r="I5" s="740"/>
      <c r="J5" s="740"/>
      <c r="K5" s="740"/>
      <c r="L5" s="740"/>
      <c r="M5" s="740"/>
      <c r="N5" s="740"/>
      <c r="O5" s="341"/>
      <c r="P5" s="341"/>
    </row>
    <row r="6" spans="1:16" x14ac:dyDescent="0.2">
      <c r="A6" s="727"/>
      <c r="B6" s="727"/>
      <c r="C6" s="727"/>
      <c r="D6" s="727"/>
      <c r="E6" s="727"/>
      <c r="F6" s="727"/>
      <c r="G6" s="727"/>
      <c r="H6" s="727"/>
      <c r="I6" s="727"/>
      <c r="J6" s="727"/>
      <c r="K6" s="727"/>
      <c r="L6" s="727"/>
      <c r="M6" s="727"/>
      <c r="N6" s="727"/>
    </row>
    <row r="7" spans="1:16" x14ac:dyDescent="0.2">
      <c r="A7" s="505" t="s">
        <v>900</v>
      </c>
      <c r="B7" s="505"/>
      <c r="C7" s="505"/>
      <c r="D7" s="505"/>
      <c r="E7" s="505"/>
      <c r="F7" s="505"/>
      <c r="G7" s="505"/>
      <c r="H7" s="730"/>
      <c r="I7" s="730"/>
      <c r="J7" s="730"/>
      <c r="K7" s="730"/>
      <c r="L7" s="730"/>
      <c r="M7" s="730"/>
      <c r="N7" s="730"/>
    </row>
    <row r="8" spans="1:16" ht="46.5" customHeight="1" x14ac:dyDescent="0.2">
      <c r="A8" s="668" t="s">
        <v>2</v>
      </c>
      <c r="B8" s="668" t="s">
        <v>3</v>
      </c>
      <c r="C8" s="738" t="s">
        <v>490</v>
      </c>
      <c r="D8" s="734" t="s">
        <v>87</v>
      </c>
      <c r="E8" s="731" t="s">
        <v>88</v>
      </c>
      <c r="F8" s="732"/>
      <c r="G8" s="732"/>
      <c r="H8" s="733"/>
      <c r="I8" s="668" t="s">
        <v>653</v>
      </c>
      <c r="J8" s="668"/>
      <c r="K8" s="668"/>
      <c r="L8" s="668"/>
      <c r="M8" s="668"/>
      <c r="N8" s="668"/>
      <c r="O8" s="737" t="s">
        <v>852</v>
      </c>
      <c r="P8" s="737"/>
    </row>
    <row r="9" spans="1:16" ht="44.45" customHeight="1" x14ac:dyDescent="0.2">
      <c r="A9" s="668"/>
      <c r="B9" s="668"/>
      <c r="C9" s="739"/>
      <c r="D9" s="735"/>
      <c r="E9" s="332" t="s">
        <v>93</v>
      </c>
      <c r="F9" s="332" t="s">
        <v>22</v>
      </c>
      <c r="G9" s="332" t="s">
        <v>44</v>
      </c>
      <c r="H9" s="332" t="s">
        <v>689</v>
      </c>
      <c r="I9" s="339" t="s">
        <v>19</v>
      </c>
      <c r="J9" s="339" t="s">
        <v>654</v>
      </c>
      <c r="K9" s="339" t="s">
        <v>655</v>
      </c>
      <c r="L9" s="339" t="s">
        <v>656</v>
      </c>
      <c r="M9" s="339" t="s">
        <v>657</v>
      </c>
      <c r="N9" s="339" t="s">
        <v>658</v>
      </c>
      <c r="O9" s="351" t="s">
        <v>866</v>
      </c>
      <c r="P9" s="351" t="s">
        <v>864</v>
      </c>
    </row>
    <row r="10" spans="1:16" s="347" customFormat="1" x14ac:dyDescent="0.2">
      <c r="A10" s="345">
        <v>1</v>
      </c>
      <c r="B10" s="345">
        <v>2</v>
      </c>
      <c r="C10" s="345">
        <v>3</v>
      </c>
      <c r="D10" s="345">
        <v>8</v>
      </c>
      <c r="E10" s="345">
        <v>9</v>
      </c>
      <c r="F10" s="345">
        <v>10</v>
      </c>
      <c r="G10" s="345">
        <v>11</v>
      </c>
      <c r="H10" s="345">
        <v>12</v>
      </c>
      <c r="I10" s="345">
        <v>9</v>
      </c>
      <c r="J10" s="345">
        <v>10</v>
      </c>
      <c r="K10" s="345">
        <v>11</v>
      </c>
      <c r="L10" s="345">
        <v>12</v>
      </c>
      <c r="M10" s="345">
        <v>13</v>
      </c>
      <c r="N10" s="345">
        <v>14</v>
      </c>
      <c r="O10" s="345">
        <v>15</v>
      </c>
      <c r="P10" s="345">
        <v>16</v>
      </c>
    </row>
    <row r="11" spans="1:16" x14ac:dyDescent="0.2">
      <c r="A11" s="285">
        <v>1</v>
      </c>
      <c r="B11" s="286"/>
      <c r="C11" s="286"/>
      <c r="D11" s="315"/>
      <c r="E11" s="286"/>
      <c r="F11" s="286"/>
      <c r="G11" s="286"/>
      <c r="H11" s="286"/>
      <c r="I11" s="286"/>
      <c r="J11" s="286"/>
      <c r="K11" s="286"/>
      <c r="L11" s="286"/>
      <c r="M11" s="286"/>
      <c r="N11" s="286"/>
      <c r="O11" s="286"/>
      <c r="P11" s="286"/>
    </row>
    <row r="12" spans="1:16" x14ac:dyDescent="0.2">
      <c r="A12" s="285">
        <v>2</v>
      </c>
      <c r="B12" s="286"/>
      <c r="C12" s="286"/>
      <c r="D12" s="315"/>
      <c r="E12" s="286"/>
      <c r="F12" s="286"/>
      <c r="G12" s="286"/>
      <c r="H12" s="286"/>
      <c r="I12" s="286"/>
      <c r="J12" s="286"/>
      <c r="K12" s="286"/>
      <c r="L12" s="286"/>
      <c r="M12" s="286"/>
      <c r="N12" s="286"/>
      <c r="O12" s="286"/>
      <c r="P12" s="286"/>
    </row>
    <row r="13" spans="1:16" x14ac:dyDescent="0.2">
      <c r="A13" s="285">
        <v>3</v>
      </c>
      <c r="B13" s="286"/>
      <c r="C13" s="286"/>
      <c r="D13" s="315"/>
      <c r="E13" s="286"/>
      <c r="F13" s="286"/>
      <c r="G13" s="286"/>
      <c r="H13" s="286"/>
      <c r="I13" s="286"/>
      <c r="J13" s="286"/>
      <c r="K13" s="286"/>
      <c r="L13" s="286"/>
      <c r="M13" s="286"/>
      <c r="N13" s="286"/>
      <c r="O13" s="286"/>
      <c r="P13" s="286"/>
    </row>
    <row r="14" spans="1:16" x14ac:dyDescent="0.2">
      <c r="A14" s="285">
        <v>4</v>
      </c>
      <c r="B14" s="286"/>
      <c r="C14" s="286"/>
      <c r="D14" s="315"/>
      <c r="E14" s="286"/>
      <c r="F14" s="286"/>
      <c r="G14" s="286"/>
      <c r="H14" s="286"/>
      <c r="I14" s="286"/>
      <c r="J14" s="286"/>
      <c r="K14" s="286"/>
      <c r="L14" s="286"/>
      <c r="M14" s="286"/>
      <c r="N14" s="286"/>
      <c r="O14" s="286"/>
      <c r="P14" s="286"/>
    </row>
    <row r="15" spans="1:16" x14ac:dyDescent="0.2">
      <c r="A15" s="285">
        <v>5</v>
      </c>
      <c r="B15" s="286"/>
      <c r="C15" s="286"/>
      <c r="D15" s="315"/>
      <c r="E15" s="286"/>
      <c r="F15" s="286"/>
      <c r="G15" s="286"/>
      <c r="H15" s="286"/>
      <c r="I15" s="286"/>
      <c r="J15" s="286"/>
      <c r="K15" s="286"/>
      <c r="L15" s="286"/>
      <c r="M15" s="286"/>
      <c r="N15" s="286"/>
      <c r="O15" s="286"/>
      <c r="P15" s="286"/>
    </row>
    <row r="16" spans="1:16" x14ac:dyDescent="0.2">
      <c r="A16" s="285">
        <v>6</v>
      </c>
      <c r="B16" s="286"/>
      <c r="C16" s="286"/>
      <c r="D16" s="315"/>
      <c r="E16" s="286"/>
      <c r="F16" s="286"/>
      <c r="G16" s="286"/>
      <c r="H16" s="286"/>
      <c r="I16" s="286"/>
      <c r="J16" s="286"/>
      <c r="K16" s="286"/>
      <c r="L16" s="286"/>
      <c r="M16" s="286"/>
      <c r="N16" s="286"/>
      <c r="O16" s="286"/>
      <c r="P16" s="286"/>
    </row>
    <row r="17" spans="1:16" x14ac:dyDescent="0.2">
      <c r="A17" s="285">
        <v>7</v>
      </c>
      <c r="B17" s="286"/>
      <c r="C17" s="286"/>
      <c r="D17" s="315"/>
      <c r="E17" s="286"/>
      <c r="F17" s="286"/>
      <c r="G17" s="286"/>
      <c r="H17" s="286"/>
      <c r="I17" s="286"/>
      <c r="J17" s="286"/>
      <c r="K17" s="286"/>
      <c r="L17" s="286"/>
      <c r="M17" s="286"/>
      <c r="N17" s="286"/>
      <c r="O17" s="286"/>
      <c r="P17" s="286"/>
    </row>
    <row r="18" spans="1:16" x14ac:dyDescent="0.2">
      <c r="A18" s="285">
        <v>8</v>
      </c>
      <c r="B18" s="286"/>
      <c r="C18" s="286"/>
      <c r="D18" s="315"/>
      <c r="E18" s="286"/>
      <c r="F18" s="286"/>
      <c r="G18" s="286"/>
      <c r="H18" s="286"/>
      <c r="I18" s="286"/>
      <c r="J18" s="286"/>
      <c r="K18" s="286"/>
      <c r="L18" s="286"/>
      <c r="M18" s="286"/>
      <c r="N18" s="286"/>
      <c r="O18" s="286"/>
      <c r="P18" s="286"/>
    </row>
    <row r="19" spans="1:16" x14ac:dyDescent="0.2">
      <c r="A19" s="285">
        <v>9</v>
      </c>
      <c r="B19" s="286"/>
      <c r="C19" s="286"/>
      <c r="D19" s="315"/>
      <c r="E19" s="286"/>
      <c r="F19" s="286"/>
      <c r="G19" s="286"/>
      <c r="H19" s="286"/>
      <c r="I19" s="286"/>
      <c r="J19" s="286"/>
      <c r="K19" s="286"/>
      <c r="L19" s="286"/>
      <c r="M19" s="286"/>
      <c r="N19" s="286"/>
      <c r="O19" s="286"/>
      <c r="P19" s="286"/>
    </row>
    <row r="20" spans="1:16" x14ac:dyDescent="0.2">
      <c r="A20" s="285">
        <v>10</v>
      </c>
      <c r="B20" s="286"/>
      <c r="C20" s="286"/>
      <c r="D20" s="315"/>
      <c r="E20" s="286"/>
      <c r="F20" s="286"/>
      <c r="G20" s="286"/>
      <c r="H20" s="286"/>
      <c r="I20" s="286"/>
      <c r="J20" s="286"/>
      <c r="K20" s="286"/>
      <c r="L20" s="286"/>
      <c r="M20" s="286"/>
      <c r="N20" s="286"/>
      <c r="O20" s="286"/>
      <c r="P20" s="286"/>
    </row>
    <row r="21" spans="1:16" x14ac:dyDescent="0.2">
      <c r="A21" s="285">
        <v>11</v>
      </c>
      <c r="B21" s="286"/>
      <c r="C21" s="286"/>
      <c r="D21" s="315"/>
      <c r="E21" s="286"/>
      <c r="F21" s="286"/>
      <c r="G21" s="286"/>
      <c r="H21" s="286"/>
      <c r="I21" s="286"/>
      <c r="J21" s="286"/>
      <c r="K21" s="286"/>
      <c r="L21" s="286"/>
      <c r="M21" s="286"/>
      <c r="N21" s="286"/>
      <c r="O21" s="286"/>
      <c r="P21" s="286"/>
    </row>
    <row r="22" spans="1:16" x14ac:dyDescent="0.2">
      <c r="A22" s="287" t="s">
        <v>7</v>
      </c>
      <c r="B22" s="286"/>
      <c r="C22" s="286"/>
      <c r="D22" s="315"/>
      <c r="E22" s="286"/>
      <c r="F22" s="286"/>
      <c r="G22" s="286"/>
      <c r="H22" s="286"/>
      <c r="I22" s="286"/>
      <c r="J22" s="286"/>
      <c r="K22" s="286"/>
      <c r="L22" s="286"/>
      <c r="M22" s="286"/>
      <c r="N22" s="286"/>
      <c r="O22" s="286"/>
      <c r="P22" s="286"/>
    </row>
    <row r="23" spans="1:16" x14ac:dyDescent="0.2">
      <c r="A23" s="287" t="s">
        <v>7</v>
      </c>
      <c r="B23" s="286"/>
      <c r="C23" s="286"/>
      <c r="D23" s="315"/>
      <c r="E23" s="286"/>
      <c r="F23" s="286"/>
      <c r="G23" s="286"/>
      <c r="H23" s="286"/>
      <c r="I23" s="286"/>
      <c r="J23" s="286"/>
      <c r="K23" s="286"/>
      <c r="L23" s="286"/>
      <c r="M23" s="286"/>
      <c r="N23" s="286"/>
      <c r="O23" s="286"/>
      <c r="P23" s="286"/>
    </row>
    <row r="24" spans="1:16" x14ac:dyDescent="0.2">
      <c r="A24" s="287" t="s">
        <v>7</v>
      </c>
      <c r="B24" s="286"/>
      <c r="C24" s="286"/>
      <c r="D24" s="315"/>
      <c r="E24" s="286"/>
      <c r="F24" s="286"/>
      <c r="G24" s="286"/>
      <c r="H24" s="286"/>
      <c r="I24" s="286"/>
      <c r="J24" s="286"/>
      <c r="K24" s="286"/>
      <c r="L24" s="286"/>
      <c r="M24" s="286"/>
      <c r="N24" s="286"/>
      <c r="O24" s="286"/>
      <c r="P24" s="286"/>
    </row>
    <row r="25" spans="1:16" x14ac:dyDescent="0.2">
      <c r="A25" s="287" t="s">
        <v>7</v>
      </c>
      <c r="B25" s="286"/>
      <c r="C25" s="286"/>
      <c r="D25" s="315"/>
      <c r="E25" s="286"/>
      <c r="F25" s="286"/>
      <c r="G25" s="286"/>
      <c r="H25" s="286"/>
      <c r="I25" s="286"/>
      <c r="J25" s="286"/>
      <c r="K25" s="286"/>
      <c r="L25" s="286"/>
      <c r="M25" s="286"/>
      <c r="N25" s="286"/>
      <c r="O25" s="286"/>
      <c r="P25" s="286"/>
    </row>
    <row r="26" spans="1:16" x14ac:dyDescent="0.2">
      <c r="A26" s="287" t="s">
        <v>7</v>
      </c>
      <c r="B26" s="286"/>
      <c r="C26" s="286"/>
      <c r="D26" s="315"/>
      <c r="E26" s="286"/>
      <c r="F26" s="286"/>
      <c r="G26" s="286"/>
      <c r="H26" s="286"/>
      <c r="I26" s="286"/>
      <c r="J26" s="286"/>
      <c r="K26" s="286"/>
      <c r="L26" s="286"/>
      <c r="M26" s="286"/>
      <c r="N26" s="286"/>
      <c r="O26" s="286"/>
      <c r="P26" s="286"/>
    </row>
    <row r="27" spans="1:16" x14ac:dyDescent="0.2">
      <c r="A27" s="285" t="s">
        <v>19</v>
      </c>
      <c r="B27" s="286"/>
      <c r="C27" s="286"/>
      <c r="D27" s="315"/>
      <c r="E27" s="286"/>
      <c r="F27" s="286"/>
      <c r="G27" s="286"/>
      <c r="H27" s="286"/>
      <c r="I27" s="286"/>
      <c r="J27" s="286"/>
      <c r="K27" s="286"/>
      <c r="L27" s="286"/>
      <c r="M27" s="286"/>
      <c r="N27" s="286"/>
      <c r="O27" s="286"/>
      <c r="P27" s="286"/>
    </row>
    <row r="28" spans="1:16" x14ac:dyDescent="0.2">
      <c r="A28" s="288"/>
      <c r="B28" s="288"/>
      <c r="C28" s="288"/>
      <c r="D28" s="288"/>
      <c r="E28" s="281"/>
      <c r="F28" s="281"/>
      <c r="G28" s="281"/>
      <c r="H28" s="281"/>
      <c r="I28" s="281"/>
      <c r="J28" s="281"/>
      <c r="K28" s="281"/>
      <c r="L28" s="281"/>
      <c r="M28" s="281"/>
      <c r="N28" s="281"/>
    </row>
    <row r="29" spans="1:16" x14ac:dyDescent="0.2">
      <c r="A29" s="289"/>
      <c r="B29" s="290"/>
      <c r="C29" s="290"/>
      <c r="D29" s="288"/>
      <c r="E29" s="281"/>
      <c r="F29" s="281"/>
      <c r="G29" s="281"/>
      <c r="H29" s="281"/>
      <c r="I29" s="281"/>
      <c r="J29" s="281"/>
      <c r="K29" s="281"/>
      <c r="L29" s="281"/>
      <c r="M29" s="281"/>
      <c r="N29" s="281"/>
    </row>
    <row r="30" spans="1:16" x14ac:dyDescent="0.2">
      <c r="A30" s="291"/>
      <c r="B30" s="291"/>
      <c r="C30" s="291"/>
      <c r="E30" s="281"/>
      <c r="F30" s="281"/>
      <c r="G30" s="281"/>
      <c r="H30" s="281"/>
      <c r="I30" s="281"/>
      <c r="J30" s="281"/>
      <c r="K30" s="281"/>
      <c r="L30" s="281"/>
      <c r="M30" s="281"/>
      <c r="N30" s="281"/>
    </row>
    <row r="31" spans="1:16" x14ac:dyDescent="0.2">
      <c r="A31" s="291"/>
      <c r="B31" s="291"/>
      <c r="C31" s="291"/>
      <c r="E31" s="281"/>
      <c r="F31" s="281"/>
      <c r="G31" s="281"/>
      <c r="H31" s="281"/>
      <c r="I31" s="281"/>
      <c r="J31" s="281"/>
      <c r="K31" s="281"/>
      <c r="L31" s="281"/>
      <c r="M31" s="281"/>
      <c r="N31" s="281"/>
    </row>
    <row r="32" spans="1:16" x14ac:dyDescent="0.2">
      <c r="A32" s="291"/>
      <c r="B32" s="291"/>
      <c r="C32" s="291"/>
      <c r="E32" s="281"/>
      <c r="F32" s="281"/>
      <c r="G32" s="281"/>
      <c r="H32" s="281"/>
      <c r="I32" s="281"/>
      <c r="J32" s="281"/>
      <c r="K32" s="281"/>
      <c r="L32" s="281"/>
      <c r="M32" s="281"/>
      <c r="N32" s="281"/>
    </row>
    <row r="33" spans="1:14" x14ac:dyDescent="0.2">
      <c r="A33" s="291"/>
      <c r="B33" s="291"/>
      <c r="C33" s="291"/>
      <c r="E33" s="281"/>
      <c r="F33" s="281"/>
      <c r="G33" s="281"/>
      <c r="H33" s="281"/>
      <c r="I33" s="281"/>
      <c r="J33" s="281"/>
      <c r="K33" s="281"/>
      <c r="L33" s="281"/>
      <c r="M33" s="281"/>
      <c r="N33" s="281"/>
    </row>
    <row r="34" spans="1:14" x14ac:dyDescent="0.2">
      <c r="A34" s="291" t="s">
        <v>12</v>
      </c>
      <c r="D34" s="291"/>
      <c r="E34" s="281"/>
      <c r="F34" s="291"/>
      <c r="G34" s="291"/>
      <c r="H34" s="291"/>
      <c r="I34" s="291"/>
      <c r="J34" s="291"/>
      <c r="K34" s="291"/>
      <c r="L34" s="291" t="s">
        <v>13</v>
      </c>
      <c r="M34" s="291"/>
      <c r="N34" s="291"/>
    </row>
    <row r="35" spans="1:14" ht="12.75" customHeight="1" x14ac:dyDescent="0.2">
      <c r="E35" s="291"/>
      <c r="F35" s="736" t="s">
        <v>14</v>
      </c>
      <c r="G35" s="736"/>
      <c r="H35" s="736"/>
      <c r="I35" s="736"/>
      <c r="J35" s="736"/>
      <c r="K35" s="736"/>
      <c r="L35" s="736"/>
      <c r="M35" s="736"/>
      <c r="N35" s="736"/>
    </row>
    <row r="36" spans="1:14" ht="12.75" customHeight="1" x14ac:dyDescent="0.2">
      <c r="E36" s="736" t="s">
        <v>89</v>
      </c>
      <c r="F36" s="736"/>
      <c r="G36" s="736"/>
      <c r="H36" s="736"/>
      <c r="I36" s="736"/>
      <c r="J36" s="736"/>
      <c r="K36" s="736"/>
      <c r="L36" s="736"/>
      <c r="M36" s="736"/>
      <c r="N36" s="736"/>
    </row>
    <row r="37" spans="1:14" x14ac:dyDescent="0.2">
      <c r="A37" s="291"/>
      <c r="B37" s="291"/>
      <c r="E37" s="281"/>
      <c r="F37" s="291"/>
      <c r="G37" s="291"/>
      <c r="H37" s="291"/>
      <c r="I37" s="291"/>
      <c r="J37" s="291"/>
      <c r="K37" s="291"/>
      <c r="L37" s="291" t="s">
        <v>853</v>
      </c>
      <c r="M37" s="291"/>
      <c r="N37" s="291"/>
    </row>
    <row r="39" spans="1:14" x14ac:dyDescent="0.2">
      <c r="A39" s="729"/>
      <c r="B39" s="729"/>
      <c r="C39" s="729"/>
      <c r="D39" s="729"/>
      <c r="E39" s="729"/>
      <c r="F39" s="729"/>
      <c r="G39" s="729"/>
      <c r="H39" s="729"/>
      <c r="I39" s="729"/>
      <c r="J39" s="729"/>
      <c r="K39" s="729"/>
      <c r="L39" s="729"/>
      <c r="M39" s="729"/>
      <c r="N39" s="729"/>
    </row>
  </sheetData>
  <mergeCells count="18">
    <mergeCell ref="F35:N35"/>
    <mergeCell ref="E36:N36"/>
    <mergeCell ref="A39:N39"/>
    <mergeCell ref="C8:C9"/>
    <mergeCell ref="H7:N7"/>
    <mergeCell ref="A8:A9"/>
    <mergeCell ref="B8:B9"/>
    <mergeCell ref="D8:D9"/>
    <mergeCell ref="E8:H8"/>
    <mergeCell ref="A7:G7"/>
    <mergeCell ref="O8:P8"/>
    <mergeCell ref="I8:N8"/>
    <mergeCell ref="A6:N6"/>
    <mergeCell ref="D1:E1"/>
    <mergeCell ref="M1:N1"/>
    <mergeCell ref="A2:N2"/>
    <mergeCell ref="A3:N3"/>
    <mergeCell ref="A4:N5"/>
  </mergeCells>
  <printOptions horizontalCentered="1"/>
  <pageMargins left="0.70866141732283472" right="0.70866141732283472" top="0.23622047244094491" bottom="0" header="0.31496062992125984" footer="0.31496062992125984"/>
  <pageSetup paperSize="9" scale="90" orientation="landscape" r:id="rId1"/>
  <drawing r:id="rId2"/>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P39"/>
  <sheetViews>
    <sheetView view="pageBreakPreview" topLeftCell="A7" zoomScaleNormal="70" zoomScaleSheetLayoutView="100" workbookViewId="0">
      <selection activeCell="A7" sqref="A7:G7"/>
    </sheetView>
  </sheetViews>
  <sheetFormatPr defaultColWidth="9.140625" defaultRowHeight="12.75" x14ac:dyDescent="0.2"/>
  <cols>
    <col min="1" max="1" width="5.5703125" style="281" customWidth="1"/>
    <col min="2" max="2" width="8.85546875" style="281" customWidth="1"/>
    <col min="3" max="3" width="10.28515625" style="281" customWidth="1"/>
    <col min="4" max="4" width="12.85546875" style="281" customWidth="1"/>
    <col min="5" max="5" width="8.7109375" style="267" customWidth="1"/>
    <col min="6" max="7" width="8" style="267" customWidth="1"/>
    <col min="8" max="10" width="8.140625" style="267" customWidth="1"/>
    <col min="11" max="11" width="8.42578125" style="267" customWidth="1"/>
    <col min="12" max="12" width="8.140625" style="267" customWidth="1"/>
    <col min="13" max="13" width="11.28515625" style="267" customWidth="1"/>
    <col min="14" max="14" width="11.85546875" style="267" customWidth="1"/>
    <col min="15" max="15" width="9.140625" style="281"/>
    <col min="16" max="16" width="13" style="281" customWidth="1"/>
    <col min="17" max="16384" width="9.140625" style="267"/>
  </cols>
  <sheetData>
    <row r="1" spans="1:16" ht="12.75" customHeight="1" x14ac:dyDescent="0.2">
      <c r="D1" s="726"/>
      <c r="E1" s="726"/>
      <c r="F1" s="281"/>
      <c r="G1" s="281"/>
      <c r="H1" s="281"/>
      <c r="I1" s="281"/>
      <c r="J1" s="281"/>
      <c r="K1" s="281"/>
      <c r="L1" s="281"/>
      <c r="M1" s="728" t="s">
        <v>672</v>
      </c>
      <c r="N1" s="728"/>
    </row>
    <row r="2" spans="1:16" ht="15.75" x14ac:dyDescent="0.25">
      <c r="A2" s="724" t="s">
        <v>0</v>
      </c>
      <c r="B2" s="724"/>
      <c r="C2" s="724"/>
      <c r="D2" s="724"/>
      <c r="E2" s="724"/>
      <c r="F2" s="724"/>
      <c r="G2" s="724"/>
      <c r="H2" s="724"/>
      <c r="I2" s="724"/>
      <c r="J2" s="724"/>
      <c r="K2" s="724"/>
      <c r="L2" s="724"/>
      <c r="M2" s="724"/>
      <c r="N2" s="724"/>
    </row>
    <row r="3" spans="1:16" ht="18" x14ac:dyDescent="0.25">
      <c r="A3" s="725" t="s">
        <v>702</v>
      </c>
      <c r="B3" s="725"/>
      <c r="C3" s="725"/>
      <c r="D3" s="725"/>
      <c r="E3" s="725"/>
      <c r="F3" s="725"/>
      <c r="G3" s="725"/>
      <c r="H3" s="725"/>
      <c r="I3" s="725"/>
      <c r="J3" s="725"/>
      <c r="K3" s="725"/>
      <c r="L3" s="725"/>
      <c r="M3" s="725"/>
      <c r="N3" s="725"/>
    </row>
    <row r="4" spans="1:16" ht="9.75" customHeight="1" x14ac:dyDescent="0.2">
      <c r="A4" s="740" t="s">
        <v>714</v>
      </c>
      <c r="B4" s="740"/>
      <c r="C4" s="740"/>
      <c r="D4" s="740"/>
      <c r="E4" s="740"/>
      <c r="F4" s="740"/>
      <c r="G4" s="740"/>
      <c r="H4" s="740"/>
      <c r="I4" s="740"/>
      <c r="J4" s="740"/>
      <c r="K4" s="740"/>
      <c r="L4" s="740"/>
      <c r="M4" s="740"/>
      <c r="N4" s="740"/>
    </row>
    <row r="5" spans="1:16" s="268" customFormat="1" ht="18.75" customHeight="1" x14ac:dyDescent="0.2">
      <c r="A5" s="740"/>
      <c r="B5" s="740"/>
      <c r="C5" s="740"/>
      <c r="D5" s="740"/>
      <c r="E5" s="740"/>
      <c r="F5" s="740"/>
      <c r="G5" s="740"/>
      <c r="H5" s="740"/>
      <c r="I5" s="740"/>
      <c r="J5" s="740"/>
      <c r="K5" s="740"/>
      <c r="L5" s="740"/>
      <c r="M5" s="740"/>
      <c r="N5" s="740"/>
      <c r="O5" s="341"/>
      <c r="P5" s="341"/>
    </row>
    <row r="6" spans="1:16" x14ac:dyDescent="0.2">
      <c r="A6" s="727"/>
      <c r="B6" s="727"/>
      <c r="C6" s="727"/>
      <c r="D6" s="727"/>
      <c r="E6" s="727"/>
      <c r="F6" s="727"/>
      <c r="G6" s="727"/>
      <c r="H6" s="727"/>
      <c r="I6" s="727"/>
      <c r="J6" s="727"/>
      <c r="K6" s="727"/>
      <c r="L6" s="727"/>
      <c r="M6" s="727"/>
      <c r="N6" s="727"/>
    </row>
    <row r="7" spans="1:16" x14ac:dyDescent="0.2">
      <c r="A7" s="505" t="s">
        <v>900</v>
      </c>
      <c r="B7" s="505"/>
      <c r="C7" s="505"/>
      <c r="D7" s="505"/>
      <c r="E7" s="505"/>
      <c r="F7" s="505"/>
      <c r="G7" s="505"/>
      <c r="H7" s="730"/>
      <c r="I7" s="730"/>
      <c r="J7" s="730"/>
      <c r="K7" s="730"/>
      <c r="L7" s="730"/>
      <c r="M7" s="730"/>
      <c r="N7" s="730"/>
    </row>
    <row r="8" spans="1:16" ht="24.75" customHeight="1" x14ac:dyDescent="0.2">
      <c r="A8" s="668" t="s">
        <v>2</v>
      </c>
      <c r="B8" s="668" t="s">
        <v>3</v>
      </c>
      <c r="C8" s="738" t="s">
        <v>490</v>
      </c>
      <c r="D8" s="734" t="s">
        <v>87</v>
      </c>
      <c r="E8" s="731" t="s">
        <v>88</v>
      </c>
      <c r="F8" s="732"/>
      <c r="G8" s="732"/>
      <c r="H8" s="733"/>
      <c r="I8" s="668" t="s">
        <v>653</v>
      </c>
      <c r="J8" s="668"/>
      <c r="K8" s="668"/>
      <c r="L8" s="668"/>
      <c r="M8" s="668"/>
      <c r="N8" s="668"/>
      <c r="O8" s="737" t="s">
        <v>852</v>
      </c>
      <c r="P8" s="737"/>
    </row>
    <row r="9" spans="1:16" ht="44.45" customHeight="1" x14ac:dyDescent="0.2">
      <c r="A9" s="668"/>
      <c r="B9" s="668"/>
      <c r="C9" s="739"/>
      <c r="D9" s="735"/>
      <c r="E9" s="333" t="s">
        <v>93</v>
      </c>
      <c r="F9" s="333" t="s">
        <v>22</v>
      </c>
      <c r="G9" s="333" t="s">
        <v>44</v>
      </c>
      <c r="H9" s="333" t="s">
        <v>689</v>
      </c>
      <c r="I9" s="339" t="s">
        <v>19</v>
      </c>
      <c r="J9" s="339" t="s">
        <v>654</v>
      </c>
      <c r="K9" s="339" t="s">
        <v>655</v>
      </c>
      <c r="L9" s="339" t="s">
        <v>656</v>
      </c>
      <c r="M9" s="339" t="s">
        <v>657</v>
      </c>
      <c r="N9" s="339" t="s">
        <v>658</v>
      </c>
      <c r="O9" s="351" t="s">
        <v>866</v>
      </c>
      <c r="P9" s="351" t="s">
        <v>864</v>
      </c>
    </row>
    <row r="10" spans="1:16" s="347" customFormat="1" x14ac:dyDescent="0.2">
      <c r="A10" s="345">
        <v>1</v>
      </c>
      <c r="B10" s="345">
        <v>2</v>
      </c>
      <c r="C10" s="345">
        <v>3</v>
      </c>
      <c r="D10" s="345">
        <v>4</v>
      </c>
      <c r="E10" s="345">
        <v>5</v>
      </c>
      <c r="F10" s="345">
        <v>6</v>
      </c>
      <c r="G10" s="345">
        <v>7</v>
      </c>
      <c r="H10" s="345">
        <v>8</v>
      </c>
      <c r="I10" s="345">
        <v>9</v>
      </c>
      <c r="J10" s="345">
        <v>10</v>
      </c>
      <c r="K10" s="345">
        <v>11</v>
      </c>
      <c r="L10" s="345">
        <v>12</v>
      </c>
      <c r="M10" s="345">
        <v>13</v>
      </c>
      <c r="N10" s="345">
        <v>14</v>
      </c>
      <c r="O10" s="345">
        <v>15</v>
      </c>
      <c r="P10" s="345">
        <v>16</v>
      </c>
    </row>
    <row r="11" spans="1:16" x14ac:dyDescent="0.2">
      <c r="A11" s="285">
        <v>1</v>
      </c>
      <c r="B11" s="286"/>
      <c r="C11" s="286"/>
      <c r="D11" s="315"/>
      <c r="E11" s="286"/>
      <c r="F11" s="286"/>
      <c r="G11" s="286"/>
      <c r="H11" s="286"/>
      <c r="I11" s="286"/>
      <c r="J11" s="286"/>
      <c r="K11" s="286"/>
      <c r="L11" s="286"/>
      <c r="M11" s="286"/>
      <c r="N11" s="286"/>
      <c r="O11" s="286"/>
      <c r="P11" s="286"/>
    </row>
    <row r="12" spans="1:16" x14ac:dyDescent="0.2">
      <c r="A12" s="285">
        <v>2</v>
      </c>
      <c r="B12" s="286"/>
      <c r="C12" s="286"/>
      <c r="D12" s="315"/>
      <c r="E12" s="286"/>
      <c r="F12" s="286"/>
      <c r="G12" s="286"/>
      <c r="H12" s="286"/>
      <c r="I12" s="286"/>
      <c r="J12" s="286"/>
      <c r="K12" s="286"/>
      <c r="L12" s="286"/>
      <c r="M12" s="286"/>
      <c r="N12" s="286"/>
      <c r="O12" s="286"/>
      <c r="P12" s="286"/>
    </row>
    <row r="13" spans="1:16" x14ac:dyDescent="0.2">
      <c r="A13" s="285">
        <v>3</v>
      </c>
      <c r="B13" s="286"/>
      <c r="C13" s="286"/>
      <c r="D13" s="315"/>
      <c r="E13" s="286"/>
      <c r="F13" s="286"/>
      <c r="G13" s="286"/>
      <c r="H13" s="286"/>
      <c r="I13" s="286"/>
      <c r="J13" s="286"/>
      <c r="K13" s="286"/>
      <c r="L13" s="286"/>
      <c r="M13" s="286"/>
      <c r="N13" s="286"/>
      <c r="O13" s="286"/>
      <c r="P13" s="286"/>
    </row>
    <row r="14" spans="1:16" x14ac:dyDescent="0.2">
      <c r="A14" s="285">
        <v>4</v>
      </c>
      <c r="B14" s="286"/>
      <c r="C14" s="286"/>
      <c r="D14" s="315"/>
      <c r="E14" s="286"/>
      <c r="F14" s="286"/>
      <c r="G14" s="286"/>
      <c r="H14" s="286"/>
      <c r="I14" s="286"/>
      <c r="J14" s="286"/>
      <c r="K14" s="286"/>
      <c r="L14" s="286"/>
      <c r="M14" s="286"/>
      <c r="N14" s="286"/>
      <c r="O14" s="286"/>
      <c r="P14" s="286"/>
    </row>
    <row r="15" spans="1:16" x14ac:dyDescent="0.2">
      <c r="A15" s="285">
        <v>5</v>
      </c>
      <c r="B15" s="286"/>
      <c r="C15" s="286"/>
      <c r="D15" s="315"/>
      <c r="E15" s="286"/>
      <c r="F15" s="286"/>
      <c r="G15" s="286"/>
      <c r="H15" s="286"/>
      <c r="I15" s="286"/>
      <c r="J15" s="286"/>
      <c r="K15" s="286"/>
      <c r="L15" s="286"/>
      <c r="M15" s="286"/>
      <c r="N15" s="286"/>
      <c r="O15" s="286"/>
      <c r="P15" s="286"/>
    </row>
    <row r="16" spans="1:16" x14ac:dyDescent="0.2">
      <c r="A16" s="285">
        <v>6</v>
      </c>
      <c r="B16" s="286"/>
      <c r="C16" s="286"/>
      <c r="D16" s="315"/>
      <c r="E16" s="286"/>
      <c r="F16" s="286"/>
      <c r="G16" s="286"/>
      <c r="H16" s="286"/>
      <c r="I16" s="286"/>
      <c r="J16" s="286"/>
      <c r="K16" s="286"/>
      <c r="L16" s="286"/>
      <c r="M16" s="286"/>
      <c r="N16" s="286"/>
      <c r="O16" s="286"/>
      <c r="P16" s="286"/>
    </row>
    <row r="17" spans="1:16" x14ac:dyDescent="0.2">
      <c r="A17" s="285">
        <v>7</v>
      </c>
      <c r="B17" s="286"/>
      <c r="C17" s="286"/>
      <c r="D17" s="315"/>
      <c r="E17" s="286"/>
      <c r="F17" s="286"/>
      <c r="G17" s="286"/>
      <c r="H17" s="286"/>
      <c r="I17" s="286"/>
      <c r="J17" s="286"/>
      <c r="K17" s="286"/>
      <c r="L17" s="286"/>
      <c r="M17" s="286"/>
      <c r="N17" s="286"/>
      <c r="O17" s="286"/>
      <c r="P17" s="286"/>
    </row>
    <row r="18" spans="1:16" x14ac:dyDescent="0.2">
      <c r="A18" s="285">
        <v>8</v>
      </c>
      <c r="B18" s="286"/>
      <c r="C18" s="286"/>
      <c r="D18" s="315"/>
      <c r="E18" s="286"/>
      <c r="F18" s="286"/>
      <c r="G18" s="286"/>
      <c r="H18" s="286"/>
      <c r="I18" s="286"/>
      <c r="J18" s="286"/>
      <c r="K18" s="286"/>
      <c r="L18" s="286"/>
      <c r="M18" s="286"/>
      <c r="N18" s="286"/>
      <c r="O18" s="286"/>
      <c r="P18" s="286"/>
    </row>
    <row r="19" spans="1:16" x14ac:dyDescent="0.2">
      <c r="A19" s="285">
        <v>9</v>
      </c>
      <c r="B19" s="286"/>
      <c r="C19" s="286"/>
      <c r="D19" s="315"/>
      <c r="E19" s="286"/>
      <c r="F19" s="286"/>
      <c r="G19" s="286"/>
      <c r="H19" s="286"/>
      <c r="I19" s="286"/>
      <c r="J19" s="286"/>
      <c r="K19" s="286"/>
      <c r="L19" s="286"/>
      <c r="M19" s="286"/>
      <c r="N19" s="286"/>
      <c r="O19" s="286"/>
      <c r="P19" s="286"/>
    </row>
    <row r="20" spans="1:16" x14ac:dyDescent="0.2">
      <c r="A20" s="285">
        <v>10</v>
      </c>
      <c r="B20" s="286"/>
      <c r="C20" s="286"/>
      <c r="D20" s="315"/>
      <c r="E20" s="286"/>
      <c r="F20" s="286"/>
      <c r="G20" s="286"/>
      <c r="H20" s="286"/>
      <c r="I20" s="286"/>
      <c r="J20" s="286"/>
      <c r="K20" s="286"/>
      <c r="L20" s="286"/>
      <c r="M20" s="286"/>
      <c r="N20" s="286"/>
      <c r="O20" s="286"/>
      <c r="P20" s="286"/>
    </row>
    <row r="21" spans="1:16" x14ac:dyDescent="0.2">
      <c r="A21" s="285">
        <v>11</v>
      </c>
      <c r="B21" s="286"/>
      <c r="C21" s="286"/>
      <c r="D21" s="315"/>
      <c r="E21" s="286"/>
      <c r="F21" s="286"/>
      <c r="G21" s="286"/>
      <c r="H21" s="286"/>
      <c r="I21" s="286"/>
      <c r="J21" s="286"/>
      <c r="K21" s="286"/>
      <c r="L21" s="286"/>
      <c r="M21" s="286"/>
      <c r="N21" s="286"/>
      <c r="O21" s="286"/>
      <c r="P21" s="286"/>
    </row>
    <row r="22" spans="1:16" x14ac:dyDescent="0.2">
      <c r="A22" s="287" t="s">
        <v>7</v>
      </c>
      <c r="B22" s="286"/>
      <c r="C22" s="286"/>
      <c r="D22" s="315"/>
      <c r="E22" s="286"/>
      <c r="F22" s="286"/>
      <c r="G22" s="286"/>
      <c r="H22" s="286"/>
      <c r="I22" s="286"/>
      <c r="J22" s="286"/>
      <c r="K22" s="286"/>
      <c r="L22" s="286"/>
      <c r="M22" s="286"/>
      <c r="N22" s="286"/>
      <c r="O22" s="286"/>
      <c r="P22" s="286"/>
    </row>
    <row r="23" spans="1:16" x14ac:dyDescent="0.2">
      <c r="A23" s="287" t="s">
        <v>7</v>
      </c>
      <c r="B23" s="286"/>
      <c r="C23" s="286"/>
      <c r="D23" s="315"/>
      <c r="E23" s="286"/>
      <c r="F23" s="286"/>
      <c r="G23" s="286"/>
      <c r="H23" s="286"/>
      <c r="I23" s="286"/>
      <c r="J23" s="286"/>
      <c r="K23" s="286"/>
      <c r="L23" s="286"/>
      <c r="M23" s="286"/>
      <c r="N23" s="286"/>
      <c r="O23" s="286"/>
      <c r="P23" s="286"/>
    </row>
    <row r="24" spans="1:16" x14ac:dyDescent="0.2">
      <c r="A24" s="287" t="s">
        <v>7</v>
      </c>
      <c r="B24" s="286"/>
      <c r="C24" s="286"/>
      <c r="D24" s="315"/>
      <c r="E24" s="286"/>
      <c r="F24" s="286"/>
      <c r="G24" s="286"/>
      <c r="H24" s="286"/>
      <c r="I24" s="286"/>
      <c r="J24" s="286"/>
      <c r="K24" s="286"/>
      <c r="L24" s="286"/>
      <c r="M24" s="286"/>
      <c r="N24" s="286"/>
      <c r="O24" s="286"/>
      <c r="P24" s="286"/>
    </row>
    <row r="25" spans="1:16" x14ac:dyDescent="0.2">
      <c r="A25" s="287" t="s">
        <v>7</v>
      </c>
      <c r="B25" s="286"/>
      <c r="C25" s="286"/>
      <c r="D25" s="315"/>
      <c r="E25" s="286"/>
      <c r="F25" s="286"/>
      <c r="G25" s="286"/>
      <c r="H25" s="286"/>
      <c r="I25" s="286"/>
      <c r="J25" s="286"/>
      <c r="K25" s="286"/>
      <c r="L25" s="286"/>
      <c r="M25" s="286"/>
      <c r="N25" s="286"/>
      <c r="O25" s="286"/>
      <c r="P25" s="286"/>
    </row>
    <row r="26" spans="1:16" x14ac:dyDescent="0.2">
      <c r="A26" s="287" t="s">
        <v>7</v>
      </c>
      <c r="B26" s="286"/>
      <c r="C26" s="286"/>
      <c r="D26" s="315"/>
      <c r="E26" s="286"/>
      <c r="F26" s="286"/>
      <c r="G26" s="286"/>
      <c r="H26" s="286"/>
      <c r="I26" s="286"/>
      <c r="J26" s="286"/>
      <c r="K26" s="286"/>
      <c r="L26" s="286"/>
      <c r="M26" s="286"/>
      <c r="N26" s="286"/>
      <c r="O26" s="286"/>
      <c r="P26" s="286"/>
    </row>
    <row r="27" spans="1:16" x14ac:dyDescent="0.2">
      <c r="A27" s="285" t="s">
        <v>19</v>
      </c>
      <c r="B27" s="286"/>
      <c r="C27" s="286"/>
      <c r="D27" s="315"/>
      <c r="E27" s="286"/>
      <c r="F27" s="286"/>
      <c r="G27" s="286"/>
      <c r="H27" s="286"/>
      <c r="I27" s="286"/>
      <c r="J27" s="286"/>
      <c r="K27" s="286"/>
      <c r="L27" s="286"/>
      <c r="M27" s="286"/>
      <c r="N27" s="286"/>
      <c r="O27" s="286"/>
      <c r="P27" s="286"/>
    </row>
    <row r="28" spans="1:16" x14ac:dyDescent="0.2">
      <c r="A28" s="288"/>
      <c r="B28" s="288"/>
      <c r="C28" s="288"/>
      <c r="D28" s="288"/>
      <c r="E28" s="281"/>
      <c r="F28" s="281"/>
      <c r="G28" s="281"/>
      <c r="H28" s="281"/>
      <c r="I28" s="281"/>
      <c r="J28" s="281"/>
      <c r="K28" s="281"/>
      <c r="L28" s="281"/>
      <c r="M28" s="281"/>
      <c r="N28" s="281"/>
    </row>
    <row r="29" spans="1:16" x14ac:dyDescent="0.2">
      <c r="A29" s="289"/>
      <c r="B29" s="290"/>
      <c r="C29" s="290"/>
      <c r="D29" s="288"/>
      <c r="E29" s="281"/>
      <c r="F29" s="281"/>
      <c r="G29" s="281"/>
      <c r="H29" s="281"/>
      <c r="I29" s="281"/>
      <c r="J29" s="281"/>
      <c r="K29" s="281"/>
      <c r="L29" s="281"/>
      <c r="M29" s="281"/>
      <c r="N29" s="281"/>
    </row>
    <row r="30" spans="1:16" x14ac:dyDescent="0.2">
      <c r="A30" s="291"/>
      <c r="B30" s="291"/>
      <c r="C30" s="291"/>
      <c r="E30" s="281"/>
      <c r="F30" s="281"/>
      <c r="G30" s="281"/>
      <c r="H30" s="281"/>
      <c r="I30" s="281"/>
      <c r="J30" s="281"/>
      <c r="K30" s="281"/>
      <c r="L30" s="281"/>
      <c r="M30" s="281"/>
      <c r="N30" s="281"/>
    </row>
    <row r="31" spans="1:16" x14ac:dyDescent="0.2">
      <c r="A31" s="291"/>
      <c r="B31" s="291"/>
      <c r="C31" s="291"/>
      <c r="E31" s="281"/>
      <c r="F31" s="281"/>
      <c r="G31" s="281"/>
      <c r="H31" s="281"/>
      <c r="I31" s="281"/>
      <c r="J31" s="281"/>
      <c r="K31" s="281"/>
      <c r="L31" s="281"/>
      <c r="M31" s="281"/>
      <c r="N31" s="281"/>
    </row>
    <row r="32" spans="1:16" x14ac:dyDescent="0.2">
      <c r="A32" s="291"/>
      <c r="B32" s="291"/>
      <c r="C32" s="291"/>
      <c r="E32" s="281"/>
      <c r="F32" s="281"/>
      <c r="G32" s="281"/>
      <c r="H32" s="281"/>
      <c r="I32" s="281"/>
      <c r="J32" s="281"/>
      <c r="K32" s="281"/>
      <c r="L32" s="281"/>
      <c r="M32" s="281"/>
      <c r="N32" s="281"/>
    </row>
    <row r="33" spans="1:14" x14ac:dyDescent="0.2">
      <c r="A33" s="291"/>
      <c r="B33" s="291"/>
      <c r="C33" s="291"/>
      <c r="E33" s="281"/>
      <c r="F33" s="281"/>
      <c r="G33" s="281"/>
      <c r="H33" s="281"/>
      <c r="I33" s="281"/>
      <c r="J33" s="281"/>
      <c r="K33" s="281"/>
      <c r="L33" s="281"/>
      <c r="M33" s="281"/>
      <c r="N33" s="281"/>
    </row>
    <row r="34" spans="1:14" x14ac:dyDescent="0.2">
      <c r="A34" s="291" t="s">
        <v>12</v>
      </c>
      <c r="D34" s="291"/>
      <c r="E34" s="281"/>
      <c r="F34" s="291"/>
      <c r="G34" s="291"/>
      <c r="H34" s="291"/>
      <c r="I34" s="291"/>
      <c r="J34" s="291"/>
      <c r="K34" s="291"/>
      <c r="L34" s="291" t="s">
        <v>867</v>
      </c>
      <c r="M34" s="291"/>
      <c r="N34" s="291"/>
    </row>
    <row r="35" spans="1:14" ht="12.75" customHeight="1" x14ac:dyDescent="0.2">
      <c r="E35" s="291"/>
      <c r="F35" s="736" t="s">
        <v>14</v>
      </c>
      <c r="G35" s="736"/>
      <c r="H35" s="736"/>
      <c r="I35" s="736"/>
      <c r="J35" s="736"/>
      <c r="K35" s="736"/>
      <c r="L35" s="736"/>
      <c r="M35" s="736"/>
      <c r="N35" s="736"/>
    </row>
    <row r="36" spans="1:14" ht="12.75" customHeight="1" x14ac:dyDescent="0.2">
      <c r="E36" s="736" t="s">
        <v>89</v>
      </c>
      <c r="F36" s="736"/>
      <c r="G36" s="736"/>
      <c r="H36" s="736"/>
      <c r="I36" s="736"/>
      <c r="J36" s="736"/>
      <c r="K36" s="736"/>
      <c r="L36" s="736"/>
      <c r="M36" s="736"/>
      <c r="N36" s="736"/>
    </row>
    <row r="37" spans="1:14" x14ac:dyDescent="0.2">
      <c r="A37" s="291"/>
      <c r="B37" s="291"/>
      <c r="E37" s="281"/>
      <c r="F37" s="291"/>
      <c r="G37" s="291"/>
      <c r="H37" s="291"/>
      <c r="I37" s="291"/>
      <c r="J37" s="291"/>
      <c r="K37" s="291"/>
      <c r="L37" s="291" t="s">
        <v>853</v>
      </c>
      <c r="M37" s="291"/>
      <c r="N37" s="291"/>
    </row>
    <row r="39" spans="1:14" x14ac:dyDescent="0.2">
      <c r="A39" s="729"/>
      <c r="B39" s="729"/>
      <c r="C39" s="729"/>
      <c r="D39" s="729"/>
      <c r="E39" s="729"/>
      <c r="F39" s="729"/>
      <c r="G39" s="729"/>
      <c r="H39" s="729"/>
      <c r="I39" s="729"/>
      <c r="J39" s="729"/>
      <c r="K39" s="729"/>
      <c r="L39" s="729"/>
      <c r="M39" s="729"/>
      <c r="N39" s="729"/>
    </row>
  </sheetData>
  <mergeCells count="18">
    <mergeCell ref="F35:N35"/>
    <mergeCell ref="E36:N36"/>
    <mergeCell ref="A39:N39"/>
    <mergeCell ref="H7:N7"/>
    <mergeCell ref="A8:A9"/>
    <mergeCell ref="B8:B9"/>
    <mergeCell ref="C8:C9"/>
    <mergeCell ref="D8:D9"/>
    <mergeCell ref="E8:H8"/>
    <mergeCell ref="A7:G7"/>
    <mergeCell ref="O8:P8"/>
    <mergeCell ref="I8:N8"/>
    <mergeCell ref="A6:N6"/>
    <mergeCell ref="D1:E1"/>
    <mergeCell ref="M1:N1"/>
    <mergeCell ref="A2:N2"/>
    <mergeCell ref="A3:N3"/>
    <mergeCell ref="A4:N5"/>
  </mergeCells>
  <printOptions horizontalCentered="1"/>
  <pageMargins left="0.70866141732283472" right="0.70866141732283472" top="0.23622047244094491" bottom="0" header="0.31496062992125984" footer="0.31496062992125984"/>
  <pageSetup paperSize="9" scale="90" orientation="landscape" r:id="rId1"/>
  <drawing r:id="rId2"/>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T20"/>
  <sheetViews>
    <sheetView view="pageBreakPreview" topLeftCell="A4" zoomScaleNormal="90" zoomScaleSheetLayoutView="100" workbookViewId="0">
      <selection activeCell="E22" sqref="E22"/>
    </sheetView>
  </sheetViews>
  <sheetFormatPr defaultColWidth="9.140625" defaultRowHeight="15" x14ac:dyDescent="0.25"/>
  <cols>
    <col min="1" max="1" width="7.140625" style="75" customWidth="1"/>
    <col min="2" max="2" width="11.28515625" style="75" customWidth="1"/>
    <col min="3" max="4" width="8.5703125" style="75" customWidth="1"/>
    <col min="5" max="5" width="8.7109375" style="75" customWidth="1"/>
    <col min="6" max="6" width="8.5703125" style="75" customWidth="1"/>
    <col min="7" max="7" width="9.7109375" style="75" customWidth="1"/>
    <col min="8" max="8" width="10.28515625" style="75" customWidth="1"/>
    <col min="9" max="9" width="9.7109375" style="75" customWidth="1"/>
    <col min="10" max="10" width="9.28515625" style="75" customWidth="1"/>
    <col min="11" max="11" width="7" style="75" customWidth="1"/>
    <col min="12" max="12" width="7.28515625" style="75" customWidth="1"/>
    <col min="13" max="13" width="7.42578125" style="75" customWidth="1"/>
    <col min="14" max="14" width="7.85546875" style="75" customWidth="1"/>
    <col min="15" max="15" width="11.42578125" style="75" customWidth="1"/>
    <col min="16" max="16" width="12.28515625" style="75" customWidth="1"/>
    <col min="17" max="17" width="11.5703125" style="75" customWidth="1"/>
    <col min="18" max="18" width="16" style="75" customWidth="1"/>
    <col min="19" max="19" width="9" style="75" customWidth="1"/>
    <col min="20" max="20" width="9.140625" style="75" hidden="1" customWidth="1"/>
    <col min="21" max="16384" width="9.140625" style="75"/>
  </cols>
  <sheetData>
    <row r="1" spans="1:20" s="15" customFormat="1" ht="15.75" x14ac:dyDescent="0.25">
      <c r="G1" s="511" t="s">
        <v>0</v>
      </c>
      <c r="H1" s="511"/>
      <c r="I1" s="511"/>
      <c r="J1" s="511"/>
      <c r="K1" s="511"/>
      <c r="L1" s="511"/>
      <c r="M1" s="511"/>
      <c r="N1" s="40"/>
      <c r="O1" s="40"/>
      <c r="R1" s="43" t="s">
        <v>538</v>
      </c>
      <c r="S1" s="43"/>
    </row>
    <row r="2" spans="1:20" s="15" customFormat="1" ht="20.25" x14ac:dyDescent="0.3">
      <c r="B2" s="135"/>
      <c r="E2" s="512" t="s">
        <v>702</v>
      </c>
      <c r="F2" s="512"/>
      <c r="G2" s="512"/>
      <c r="H2" s="512"/>
      <c r="I2" s="512"/>
      <c r="J2" s="512"/>
      <c r="K2" s="512"/>
      <c r="L2" s="512"/>
      <c r="M2" s="512"/>
      <c r="N2" s="512"/>
      <c r="O2" s="512"/>
    </row>
    <row r="3" spans="1:20" s="15" customFormat="1" ht="20.25" x14ac:dyDescent="0.3">
      <c r="B3" s="133"/>
      <c r="C3" s="133"/>
      <c r="D3" s="133"/>
      <c r="E3" s="133"/>
      <c r="F3" s="133"/>
      <c r="G3" s="133"/>
      <c r="H3" s="133"/>
      <c r="I3" s="133"/>
      <c r="J3" s="133"/>
    </row>
    <row r="4" spans="1:20" ht="18" x14ac:dyDescent="0.25">
      <c r="B4" s="745" t="s">
        <v>856</v>
      </c>
      <c r="C4" s="745"/>
      <c r="D4" s="745"/>
      <c r="E4" s="745"/>
      <c r="F4" s="745"/>
      <c r="G4" s="745"/>
      <c r="H4" s="745"/>
      <c r="I4" s="745"/>
      <c r="J4" s="745"/>
      <c r="K4" s="745"/>
      <c r="L4" s="745"/>
      <c r="M4" s="745"/>
      <c r="N4" s="745"/>
      <c r="O4" s="745"/>
      <c r="P4" s="745"/>
      <c r="Q4" s="745"/>
      <c r="R4" s="745"/>
      <c r="S4" s="745"/>
      <c r="T4" s="745"/>
    </row>
    <row r="5" spans="1:20" x14ac:dyDescent="0.25">
      <c r="C5" s="76"/>
      <c r="D5" s="76"/>
      <c r="E5" s="76"/>
      <c r="F5" s="76"/>
      <c r="G5" s="76"/>
      <c r="H5" s="76"/>
      <c r="M5" s="76"/>
      <c r="N5" s="76"/>
      <c r="O5" s="76"/>
      <c r="P5" s="76"/>
      <c r="Q5" s="76"/>
      <c r="R5" s="76"/>
      <c r="S5" s="76"/>
      <c r="T5" s="76"/>
    </row>
    <row r="6" spans="1:20" x14ac:dyDescent="0.25">
      <c r="A6" s="505" t="s">
        <v>900</v>
      </c>
      <c r="B6" s="505"/>
      <c r="C6" s="505"/>
      <c r="D6" s="505"/>
      <c r="E6" s="505"/>
      <c r="F6" s="505"/>
      <c r="G6" s="505"/>
    </row>
    <row r="7" spans="1:20" x14ac:dyDescent="0.25">
      <c r="B7" s="78"/>
    </row>
    <row r="8" spans="1:20" s="79" customFormat="1" ht="42" customHeight="1" x14ac:dyDescent="0.25">
      <c r="A8" s="484" t="s">
        <v>2</v>
      </c>
      <c r="B8" s="746" t="s">
        <v>3</v>
      </c>
      <c r="C8" s="741" t="s">
        <v>243</v>
      </c>
      <c r="D8" s="741"/>
      <c r="E8" s="741"/>
      <c r="F8" s="741"/>
      <c r="G8" s="742" t="s">
        <v>774</v>
      </c>
      <c r="H8" s="743"/>
      <c r="I8" s="743"/>
      <c r="J8" s="744"/>
      <c r="K8" s="742" t="s">
        <v>212</v>
      </c>
      <c r="L8" s="743"/>
      <c r="M8" s="743"/>
      <c r="N8" s="744"/>
      <c r="O8" s="742" t="s">
        <v>111</v>
      </c>
      <c r="P8" s="743"/>
      <c r="Q8" s="743"/>
      <c r="R8" s="748"/>
    </row>
    <row r="9" spans="1:20" s="80" customFormat="1" ht="37.5" customHeight="1" x14ac:dyDescent="0.25">
      <c r="A9" s="484"/>
      <c r="B9" s="747"/>
      <c r="C9" s="88" t="s">
        <v>97</v>
      </c>
      <c r="D9" s="88" t="s">
        <v>101</v>
      </c>
      <c r="E9" s="88" t="s">
        <v>102</v>
      </c>
      <c r="F9" s="88" t="s">
        <v>19</v>
      </c>
      <c r="G9" s="88" t="s">
        <v>97</v>
      </c>
      <c r="H9" s="88" t="s">
        <v>101</v>
      </c>
      <c r="I9" s="88" t="s">
        <v>102</v>
      </c>
      <c r="J9" s="88" t="s">
        <v>19</v>
      </c>
      <c r="K9" s="88" t="s">
        <v>97</v>
      </c>
      <c r="L9" s="88" t="s">
        <v>101</v>
      </c>
      <c r="M9" s="88" t="s">
        <v>102</v>
      </c>
      <c r="N9" s="88" t="s">
        <v>19</v>
      </c>
      <c r="O9" s="88" t="s">
        <v>144</v>
      </c>
      <c r="P9" s="88" t="s">
        <v>145</v>
      </c>
      <c r="Q9" s="170" t="s">
        <v>146</v>
      </c>
      <c r="R9" s="88" t="s">
        <v>147</v>
      </c>
      <c r="S9" s="127"/>
    </row>
    <row r="10" spans="1:20" s="349" customFormat="1" ht="16.149999999999999" customHeight="1" x14ac:dyDescent="0.2">
      <c r="A10" s="66">
        <v>1</v>
      </c>
      <c r="B10" s="159">
        <v>2</v>
      </c>
      <c r="C10" s="348">
        <v>3</v>
      </c>
      <c r="D10" s="348">
        <v>4</v>
      </c>
      <c r="E10" s="348">
        <v>5</v>
      </c>
      <c r="F10" s="348">
        <v>6</v>
      </c>
      <c r="G10" s="348">
        <v>7</v>
      </c>
      <c r="H10" s="348">
        <v>8</v>
      </c>
      <c r="I10" s="348">
        <v>9</v>
      </c>
      <c r="J10" s="348">
        <v>10</v>
      </c>
      <c r="K10" s="348">
        <v>11</v>
      </c>
      <c r="L10" s="348">
        <v>12</v>
      </c>
      <c r="M10" s="348">
        <v>13</v>
      </c>
      <c r="N10" s="348">
        <v>14</v>
      </c>
      <c r="O10" s="348">
        <v>15</v>
      </c>
      <c r="P10" s="348">
        <v>16</v>
      </c>
      <c r="Q10" s="348">
        <v>17</v>
      </c>
      <c r="R10" s="159">
        <v>18</v>
      </c>
    </row>
    <row r="11" spans="1:20" s="172" customFormat="1" ht="16.149999999999999" customHeight="1" x14ac:dyDescent="0.2">
      <c r="A11" s="358">
        <v>1</v>
      </c>
      <c r="B11" s="19" t="s">
        <v>901</v>
      </c>
      <c r="C11" s="398">
        <v>113</v>
      </c>
      <c r="D11" s="398">
        <v>2</v>
      </c>
      <c r="E11" s="398">
        <v>1</v>
      </c>
      <c r="F11" s="398">
        <v>116</v>
      </c>
      <c r="G11" s="398">
        <v>105</v>
      </c>
      <c r="H11" s="398">
        <v>2</v>
      </c>
      <c r="I11" s="398">
        <v>1</v>
      </c>
      <c r="J11" s="398">
        <f>SUM(G11:I11)</f>
        <v>108</v>
      </c>
      <c r="K11" s="398">
        <v>1</v>
      </c>
      <c r="L11" s="398">
        <v>0</v>
      </c>
      <c r="M11" s="398">
        <v>0</v>
      </c>
      <c r="N11" s="398">
        <v>1</v>
      </c>
      <c r="O11" s="399"/>
      <c r="P11" s="399"/>
      <c r="Q11" s="399"/>
      <c r="R11" s="400"/>
    </row>
    <row r="12" spans="1:20" s="172" customFormat="1" ht="16.149999999999999" customHeight="1" x14ac:dyDescent="0.2">
      <c r="A12" s="358">
        <v>2</v>
      </c>
      <c r="B12" s="19" t="s">
        <v>902</v>
      </c>
      <c r="C12" s="398">
        <v>144</v>
      </c>
      <c r="D12" s="398">
        <v>0</v>
      </c>
      <c r="E12" s="398">
        <v>4</v>
      </c>
      <c r="F12" s="398">
        <v>148</v>
      </c>
      <c r="G12" s="398">
        <v>88</v>
      </c>
      <c r="H12" s="398">
        <v>0</v>
      </c>
      <c r="I12" s="398">
        <v>4</v>
      </c>
      <c r="J12" s="398">
        <f t="shared" ref="J12:J14" si="0">SUM(G12:I12)</f>
        <v>92</v>
      </c>
      <c r="K12" s="398">
        <v>31</v>
      </c>
      <c r="L12" s="398">
        <v>0</v>
      </c>
      <c r="M12" s="398">
        <v>0</v>
      </c>
      <c r="N12" s="398">
        <v>31</v>
      </c>
      <c r="O12" s="399"/>
      <c r="P12" s="399"/>
      <c r="Q12" s="399"/>
      <c r="R12" s="400"/>
    </row>
    <row r="13" spans="1:20" s="172" customFormat="1" ht="16.149999999999999" customHeight="1" x14ac:dyDescent="0.2">
      <c r="A13" s="358">
        <v>3</v>
      </c>
      <c r="B13" s="19" t="s">
        <v>903</v>
      </c>
      <c r="C13" s="398">
        <v>51</v>
      </c>
      <c r="D13" s="398">
        <v>0</v>
      </c>
      <c r="E13" s="398">
        <v>0</v>
      </c>
      <c r="F13" s="398">
        <v>51</v>
      </c>
      <c r="G13" s="398">
        <v>51</v>
      </c>
      <c r="H13" s="398">
        <v>0</v>
      </c>
      <c r="I13" s="398">
        <v>0</v>
      </c>
      <c r="J13" s="398">
        <f t="shared" si="0"/>
        <v>51</v>
      </c>
      <c r="K13" s="398">
        <v>0</v>
      </c>
      <c r="L13" s="398">
        <v>0</v>
      </c>
      <c r="M13" s="398">
        <v>0</v>
      </c>
      <c r="N13" s="398">
        <v>0</v>
      </c>
      <c r="O13" s="399"/>
      <c r="P13" s="399"/>
      <c r="Q13" s="399"/>
      <c r="R13" s="400"/>
    </row>
    <row r="14" spans="1:20" ht="15.75" x14ac:dyDescent="0.25">
      <c r="A14" s="401" t="s">
        <v>19</v>
      </c>
      <c r="B14" s="402"/>
      <c r="C14" s="403">
        <f t="shared" ref="C14:I14" si="1">SUM(C11:C13)</f>
        <v>308</v>
      </c>
      <c r="D14" s="403">
        <f t="shared" si="1"/>
        <v>2</v>
      </c>
      <c r="E14" s="403">
        <f t="shared" si="1"/>
        <v>5</v>
      </c>
      <c r="F14" s="403">
        <f t="shared" si="1"/>
        <v>315</v>
      </c>
      <c r="G14" s="403">
        <f t="shared" si="1"/>
        <v>244</v>
      </c>
      <c r="H14" s="403">
        <f t="shared" si="1"/>
        <v>2</v>
      </c>
      <c r="I14" s="403">
        <f t="shared" si="1"/>
        <v>5</v>
      </c>
      <c r="J14" s="399">
        <f t="shared" si="0"/>
        <v>251</v>
      </c>
      <c r="K14" s="404">
        <f>SUM(K11:K13)</f>
        <v>32</v>
      </c>
      <c r="L14" s="404">
        <f>SUM(L11:L13)</f>
        <v>0</v>
      </c>
      <c r="M14" s="404">
        <f>SUM(M11:M13)</f>
        <v>0</v>
      </c>
      <c r="N14" s="404">
        <f>SUM(N11:N13)</f>
        <v>32</v>
      </c>
      <c r="O14" s="402"/>
      <c r="P14" s="402"/>
      <c r="Q14" s="402"/>
      <c r="R14" s="402"/>
    </row>
    <row r="17" spans="1:19" s="15" customFormat="1" ht="12.75" x14ac:dyDescent="0.2">
      <c r="A17" s="14" t="s">
        <v>12</v>
      </c>
      <c r="G17" s="14"/>
      <c r="H17" s="14"/>
      <c r="K17" s="14"/>
      <c r="L17" s="14"/>
      <c r="M17" s="14"/>
      <c r="N17" s="14"/>
      <c r="O17" s="14"/>
      <c r="P17" s="509" t="s">
        <v>13</v>
      </c>
      <c r="Q17" s="509"/>
      <c r="R17" s="509"/>
      <c r="S17" s="509"/>
    </row>
    <row r="18" spans="1:19" s="15" customFormat="1" ht="12.75" customHeight="1" x14ac:dyDescent="0.2">
      <c r="J18" s="14"/>
      <c r="K18" s="520" t="s">
        <v>14</v>
      </c>
      <c r="L18" s="520"/>
      <c r="M18" s="520"/>
      <c r="N18" s="520"/>
      <c r="O18" s="520"/>
      <c r="P18" s="520"/>
      <c r="Q18" s="520"/>
      <c r="R18" s="520"/>
      <c r="S18" s="520"/>
    </row>
    <row r="19" spans="1:19" s="15" customFormat="1" ht="12.75" customHeight="1" x14ac:dyDescent="0.2">
      <c r="J19" s="520" t="s">
        <v>89</v>
      </c>
      <c r="K19" s="520"/>
      <c r="L19" s="520"/>
      <c r="M19" s="520"/>
      <c r="N19" s="520"/>
      <c r="O19" s="520"/>
      <c r="P19" s="520"/>
      <c r="Q19" s="520"/>
      <c r="R19" s="520"/>
      <c r="S19" s="520"/>
    </row>
    <row r="20" spans="1:19" s="15" customFormat="1" ht="12.75" x14ac:dyDescent="0.2">
      <c r="A20" s="14"/>
      <c r="B20" s="14"/>
      <c r="K20" s="14"/>
      <c r="L20" s="14"/>
      <c r="M20" s="14"/>
      <c r="N20" s="36" t="s">
        <v>86</v>
      </c>
      <c r="O20" s="36"/>
      <c r="P20" s="36"/>
      <c r="Q20" s="36"/>
      <c r="R20" s="36"/>
      <c r="S20" s="36"/>
    </row>
  </sheetData>
  <mergeCells count="13">
    <mergeCell ref="B4:T4"/>
    <mergeCell ref="A8:A9"/>
    <mergeCell ref="B8:B9"/>
    <mergeCell ref="G1:M1"/>
    <mergeCell ref="E2:O2"/>
    <mergeCell ref="O8:R8"/>
    <mergeCell ref="A6:G6"/>
    <mergeCell ref="J19:S19"/>
    <mergeCell ref="C8:F8"/>
    <mergeCell ref="K8:N8"/>
    <mergeCell ref="G8:J8"/>
    <mergeCell ref="P17:S17"/>
    <mergeCell ref="K18:S18"/>
  </mergeCells>
  <phoneticPr fontId="0" type="noConversion"/>
  <printOptions horizontalCentered="1"/>
  <pageMargins left="0.70866141732283472" right="0.70866141732283472" top="0.23622047244094491" bottom="0" header="0.31496062992125984" footer="0.31496062992125984"/>
  <pageSetup paperSize="9" scale="77" orientation="landscape" r:id="rId1"/>
  <drawing r:id="rId2"/>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AS32"/>
  <sheetViews>
    <sheetView view="pageBreakPreview" topLeftCell="A4" zoomScale="70" zoomScaleNormal="70" zoomScaleSheetLayoutView="70" workbookViewId="0">
      <selection activeCell="J15" sqref="J15"/>
    </sheetView>
  </sheetViews>
  <sheetFormatPr defaultColWidth="9.140625" defaultRowHeight="15" x14ac:dyDescent="0.25"/>
  <cols>
    <col min="1" max="1" width="7.28515625" style="75" customWidth="1"/>
    <col min="2" max="2" width="14.140625" style="75" customWidth="1"/>
    <col min="3" max="3" width="15.42578125" style="75" customWidth="1"/>
    <col min="4" max="4" width="14.85546875" style="75" customWidth="1"/>
    <col min="5" max="5" width="11.85546875" style="75" customWidth="1"/>
    <col min="6" max="6" width="9.85546875" style="75" customWidth="1"/>
    <col min="7" max="7" width="12.7109375" style="75" customWidth="1"/>
    <col min="8" max="9" width="11" style="75" customWidth="1"/>
    <col min="10" max="10" width="14.140625" style="75" customWidth="1"/>
    <col min="11" max="11" width="12.28515625" style="75" customWidth="1"/>
    <col min="12" max="12" width="13.140625" style="75" customWidth="1"/>
    <col min="13" max="13" width="9.7109375" style="75" customWidth="1"/>
    <col min="14" max="14" width="9.5703125" style="75" customWidth="1"/>
    <col min="15" max="15" width="12.7109375" style="75" customWidth="1"/>
    <col min="16" max="16" width="13.28515625" style="75" customWidth="1"/>
    <col min="17" max="17" width="11.28515625" style="75" customWidth="1"/>
    <col min="18" max="18" width="9.28515625" style="75" customWidth="1"/>
    <col min="19" max="19" width="9.140625" style="75"/>
    <col min="20" max="20" width="12.28515625" style="75" customWidth="1"/>
    <col min="21" max="16384" width="9.140625" style="75"/>
  </cols>
  <sheetData>
    <row r="1" spans="1:20" s="15" customFormat="1" ht="15.75" x14ac:dyDescent="0.25">
      <c r="C1" s="45"/>
      <c r="D1" s="45"/>
      <c r="E1" s="45"/>
      <c r="F1" s="45"/>
      <c r="G1" s="45"/>
      <c r="H1" s="45"/>
      <c r="I1" s="113" t="s">
        <v>0</v>
      </c>
      <c r="J1" s="45"/>
      <c r="Q1" s="605" t="s">
        <v>539</v>
      </c>
      <c r="R1" s="605"/>
    </row>
    <row r="2" spans="1:20" s="15" customFormat="1" ht="20.25" x14ac:dyDescent="0.3">
      <c r="G2" s="512" t="s">
        <v>702</v>
      </c>
      <c r="H2" s="512"/>
      <c r="I2" s="512"/>
      <c r="J2" s="512"/>
      <c r="K2" s="512"/>
      <c r="L2" s="512"/>
      <c r="M2" s="512"/>
      <c r="N2" s="44"/>
      <c r="O2" s="44"/>
      <c r="P2" s="44"/>
      <c r="Q2" s="44"/>
    </row>
    <row r="3" spans="1:20" s="15" customFormat="1" ht="20.25" x14ac:dyDescent="0.3">
      <c r="G3" s="133"/>
      <c r="H3" s="133"/>
      <c r="I3" s="133"/>
      <c r="J3" s="133"/>
      <c r="K3" s="133"/>
      <c r="L3" s="133"/>
      <c r="M3" s="133"/>
      <c r="N3" s="44"/>
      <c r="O3" s="44"/>
      <c r="P3" s="44"/>
      <c r="Q3" s="44"/>
    </row>
    <row r="4" spans="1:20" ht="18" x14ac:dyDescent="0.25">
      <c r="B4" s="749" t="s">
        <v>715</v>
      </c>
      <c r="C4" s="749"/>
      <c r="D4" s="749"/>
      <c r="E4" s="749"/>
      <c r="F4" s="749"/>
      <c r="G4" s="749"/>
      <c r="H4" s="749"/>
      <c r="I4" s="749"/>
      <c r="J4" s="749"/>
      <c r="K4" s="749"/>
      <c r="L4" s="749"/>
      <c r="M4" s="749"/>
      <c r="N4" s="749"/>
      <c r="O4" s="749"/>
      <c r="P4" s="749"/>
      <c r="Q4" s="749"/>
      <c r="R4" s="749"/>
      <c r="S4" s="749"/>
      <c r="T4" s="749"/>
    </row>
    <row r="5" spans="1:20" ht="15.75" x14ac:dyDescent="0.25">
      <c r="C5" s="76"/>
      <c r="D5" s="77"/>
      <c r="E5" s="76"/>
      <c r="F5" s="76"/>
      <c r="G5" s="76"/>
      <c r="H5" s="76"/>
      <c r="I5" s="76"/>
      <c r="J5" s="76"/>
      <c r="K5" s="76"/>
      <c r="L5" s="76"/>
      <c r="M5" s="76"/>
      <c r="N5" s="76"/>
      <c r="O5" s="76"/>
      <c r="P5" s="76"/>
      <c r="Q5" s="76"/>
      <c r="R5" s="76"/>
      <c r="S5" s="76"/>
      <c r="T5" s="76"/>
    </row>
    <row r="6" spans="1:20" x14ac:dyDescent="0.25">
      <c r="A6" s="505" t="s">
        <v>900</v>
      </c>
      <c r="B6" s="505"/>
      <c r="C6" s="505"/>
      <c r="D6" s="505"/>
      <c r="E6" s="505"/>
      <c r="F6" s="505"/>
      <c r="G6" s="505"/>
    </row>
    <row r="7" spans="1:20" x14ac:dyDescent="0.25">
      <c r="B7" s="78"/>
      <c r="Q7" s="121" t="s">
        <v>141</v>
      </c>
    </row>
    <row r="8" spans="1:20" s="79" customFormat="1" ht="32.450000000000003" customHeight="1" x14ac:dyDescent="0.25">
      <c r="A8" s="484" t="s">
        <v>2</v>
      </c>
      <c r="B8" s="746" t="s">
        <v>3</v>
      </c>
      <c r="C8" s="741" t="s">
        <v>455</v>
      </c>
      <c r="D8" s="741"/>
      <c r="E8" s="741"/>
      <c r="F8" s="741"/>
      <c r="G8" s="741" t="s">
        <v>456</v>
      </c>
      <c r="H8" s="741"/>
      <c r="I8" s="741"/>
      <c r="J8" s="741"/>
      <c r="K8" s="741" t="s">
        <v>457</v>
      </c>
      <c r="L8" s="741"/>
      <c r="M8" s="741"/>
      <c r="N8" s="741"/>
      <c r="O8" s="741" t="s">
        <v>458</v>
      </c>
      <c r="P8" s="741"/>
      <c r="Q8" s="741"/>
      <c r="R8" s="746"/>
      <c r="S8" s="750" t="s">
        <v>164</v>
      </c>
    </row>
    <row r="9" spans="1:20" s="80" customFormat="1" ht="75" customHeight="1" x14ac:dyDescent="0.25">
      <c r="A9" s="484"/>
      <c r="B9" s="747"/>
      <c r="C9" s="88" t="s">
        <v>161</v>
      </c>
      <c r="D9" s="138" t="s">
        <v>163</v>
      </c>
      <c r="E9" s="88" t="s">
        <v>140</v>
      </c>
      <c r="F9" s="138" t="s">
        <v>162</v>
      </c>
      <c r="G9" s="88" t="s">
        <v>244</v>
      </c>
      <c r="H9" s="138" t="s">
        <v>163</v>
      </c>
      <c r="I9" s="88" t="s">
        <v>140</v>
      </c>
      <c r="J9" s="138" t="s">
        <v>162</v>
      </c>
      <c r="K9" s="88" t="s">
        <v>244</v>
      </c>
      <c r="L9" s="138" t="s">
        <v>163</v>
      </c>
      <c r="M9" s="88" t="s">
        <v>140</v>
      </c>
      <c r="N9" s="138" t="s">
        <v>162</v>
      </c>
      <c r="O9" s="88" t="s">
        <v>244</v>
      </c>
      <c r="P9" s="138" t="s">
        <v>163</v>
      </c>
      <c r="Q9" s="88" t="s">
        <v>140</v>
      </c>
      <c r="R9" s="139" t="s">
        <v>162</v>
      </c>
      <c r="S9" s="750"/>
    </row>
    <row r="10" spans="1:20" s="80" customFormat="1" ht="16.149999999999999" customHeight="1" x14ac:dyDescent="0.25">
      <c r="A10" s="5">
        <v>1</v>
      </c>
      <c r="B10" s="87">
        <v>2</v>
      </c>
      <c r="C10" s="74">
        <v>3</v>
      </c>
      <c r="D10" s="74">
        <v>4</v>
      </c>
      <c r="E10" s="74">
        <v>5</v>
      </c>
      <c r="F10" s="74">
        <v>6</v>
      </c>
      <c r="G10" s="74">
        <v>7</v>
      </c>
      <c r="H10" s="74">
        <v>8</v>
      </c>
      <c r="I10" s="74">
        <v>9</v>
      </c>
      <c r="J10" s="74">
        <v>10</v>
      </c>
      <c r="K10" s="74">
        <v>11</v>
      </c>
      <c r="L10" s="74">
        <v>12</v>
      </c>
      <c r="M10" s="74">
        <v>13</v>
      </c>
      <c r="N10" s="74">
        <v>14</v>
      </c>
      <c r="O10" s="74">
        <v>15</v>
      </c>
      <c r="P10" s="74">
        <v>16</v>
      </c>
      <c r="Q10" s="74">
        <v>17</v>
      </c>
      <c r="R10" s="129">
        <v>18</v>
      </c>
      <c r="S10" s="137">
        <v>19</v>
      </c>
    </row>
    <row r="11" spans="1:20" s="80" customFormat="1" ht="16.149999999999999" customHeight="1" x14ac:dyDescent="0.25">
      <c r="A11" s="358">
        <v>1</v>
      </c>
      <c r="B11" s="400"/>
      <c r="C11" s="405"/>
      <c r="D11" s="405"/>
      <c r="E11" s="405"/>
      <c r="F11" s="405"/>
      <c r="G11" s="405"/>
      <c r="H11" s="405"/>
      <c r="I11" s="405"/>
      <c r="J11" s="405"/>
      <c r="K11" s="405"/>
      <c r="L11" s="405"/>
      <c r="M11" s="405"/>
      <c r="N11" s="405"/>
      <c r="O11" s="405"/>
      <c r="P11" s="405"/>
      <c r="Q11" s="405"/>
      <c r="R11" s="406"/>
      <c r="S11" s="407"/>
    </row>
    <row r="12" spans="1:20" s="80" customFormat="1" ht="16.149999999999999" customHeight="1" x14ac:dyDescent="0.25">
      <c r="A12" s="358">
        <v>2</v>
      </c>
      <c r="B12" s="400"/>
      <c r="C12" s="405"/>
      <c r="D12" s="405"/>
      <c r="E12" s="405"/>
      <c r="F12" s="405"/>
      <c r="G12" s="405"/>
      <c r="H12" s="405"/>
      <c r="I12" s="405"/>
      <c r="J12" s="405"/>
      <c r="K12" s="405"/>
      <c r="L12" s="405"/>
      <c r="M12" s="405"/>
      <c r="N12" s="405"/>
      <c r="O12" s="405"/>
      <c r="P12" s="405"/>
      <c r="Q12" s="405"/>
      <c r="R12" s="406"/>
      <c r="S12" s="407"/>
    </row>
    <row r="13" spans="1:20" s="80" customFormat="1" ht="16.149999999999999" customHeight="1" x14ac:dyDescent="0.25">
      <c r="A13" s="358">
        <v>3</v>
      </c>
      <c r="B13" s="400"/>
      <c r="C13" s="405"/>
      <c r="D13" s="405"/>
      <c r="E13" s="405"/>
      <c r="F13" s="405"/>
      <c r="G13" s="405"/>
      <c r="H13" s="405"/>
      <c r="I13" s="405"/>
      <c r="J13" s="405"/>
      <c r="K13" s="405"/>
      <c r="L13" s="405"/>
      <c r="M13" s="405"/>
      <c r="N13" s="405"/>
      <c r="O13" s="405"/>
      <c r="P13" s="405"/>
      <c r="Q13" s="405"/>
      <c r="R13" s="406"/>
      <c r="S13" s="407"/>
    </row>
    <row r="14" spans="1:20" s="80" customFormat="1" ht="16.149999999999999" customHeight="1" x14ac:dyDescent="0.25">
      <c r="A14" s="358">
        <v>4</v>
      </c>
      <c r="B14" s="400"/>
      <c r="C14" s="405"/>
      <c r="D14" s="405"/>
      <c r="E14" s="405"/>
      <c r="F14" s="405"/>
      <c r="G14" s="405"/>
      <c r="H14" s="405"/>
      <c r="I14" s="405"/>
      <c r="J14" s="405"/>
      <c r="K14" s="405"/>
      <c r="L14" s="405"/>
      <c r="M14" s="405"/>
      <c r="N14" s="405"/>
      <c r="O14" s="405"/>
      <c r="P14" s="405"/>
      <c r="Q14" s="405"/>
      <c r="R14" s="406"/>
      <c r="S14" s="407"/>
    </row>
    <row r="15" spans="1:20" s="80" customFormat="1" ht="16.149999999999999" customHeight="1" x14ac:dyDescent="0.25">
      <c r="A15" s="358">
        <v>5</v>
      </c>
      <c r="B15" s="400"/>
      <c r="C15" s="405"/>
      <c r="D15" s="405"/>
      <c r="E15" s="405"/>
      <c r="F15" s="405"/>
      <c r="G15" s="405"/>
      <c r="H15" s="405"/>
      <c r="I15" s="405"/>
      <c r="J15" s="405"/>
      <c r="K15" s="405"/>
      <c r="L15" s="405"/>
      <c r="M15" s="405"/>
      <c r="N15" s="405"/>
      <c r="O15" s="405"/>
      <c r="P15" s="405"/>
      <c r="Q15" s="405"/>
      <c r="R15" s="406"/>
      <c r="S15" s="407"/>
    </row>
    <row r="16" spans="1:20" s="80" customFormat="1" ht="16.149999999999999" customHeight="1" x14ac:dyDescent="0.25">
      <c r="A16" s="358">
        <v>6</v>
      </c>
      <c r="B16" s="400"/>
      <c r="C16" s="405"/>
      <c r="D16" s="405"/>
      <c r="E16" s="405"/>
      <c r="F16" s="405"/>
      <c r="G16" s="405"/>
      <c r="H16" s="405"/>
      <c r="I16" s="405"/>
      <c r="J16" s="405"/>
      <c r="K16" s="405"/>
      <c r="L16" s="405"/>
      <c r="M16" s="405"/>
      <c r="N16" s="405"/>
      <c r="O16" s="405"/>
      <c r="P16" s="405"/>
      <c r="Q16" s="405"/>
      <c r="R16" s="406"/>
      <c r="S16" s="407"/>
    </row>
    <row r="17" spans="1:45" s="80" customFormat="1" ht="16.149999999999999" customHeight="1" x14ac:dyDescent="0.25">
      <c r="A17" s="358">
        <v>7</v>
      </c>
      <c r="B17" s="400"/>
      <c r="C17" s="405"/>
      <c r="D17" s="405"/>
      <c r="E17" s="405"/>
      <c r="F17" s="405"/>
      <c r="G17" s="405"/>
      <c r="H17" s="405"/>
      <c r="I17" s="405"/>
      <c r="J17" s="405"/>
      <c r="K17" s="405"/>
      <c r="L17" s="405"/>
      <c r="M17" s="405"/>
      <c r="N17" s="405"/>
      <c r="O17" s="405"/>
      <c r="P17" s="405"/>
      <c r="Q17" s="405"/>
      <c r="R17" s="406"/>
      <c r="S17" s="407"/>
    </row>
    <row r="18" spans="1:45" x14ac:dyDescent="0.25">
      <c r="A18" s="358">
        <v>8</v>
      </c>
      <c r="B18" s="408"/>
      <c r="C18" s="402"/>
      <c r="D18" s="402"/>
      <c r="E18" s="402"/>
      <c r="F18" s="402"/>
      <c r="G18" s="402"/>
      <c r="H18" s="402"/>
      <c r="I18" s="402"/>
      <c r="J18" s="402"/>
      <c r="K18" s="402"/>
      <c r="L18" s="402"/>
      <c r="M18" s="402"/>
      <c r="N18" s="402"/>
      <c r="O18" s="402"/>
      <c r="P18" s="402"/>
      <c r="Q18" s="402"/>
      <c r="R18" s="402"/>
      <c r="S18" s="402"/>
    </row>
    <row r="19" spans="1:45" x14ac:dyDescent="0.25">
      <c r="A19" s="358">
        <v>9</v>
      </c>
      <c r="B19" s="409"/>
      <c r="C19" s="402"/>
      <c r="D19" s="402"/>
      <c r="E19" s="402"/>
      <c r="F19" s="402"/>
      <c r="G19" s="402"/>
      <c r="H19" s="402"/>
      <c r="I19" s="402"/>
      <c r="J19" s="402"/>
      <c r="K19" s="402"/>
      <c r="L19" s="402"/>
      <c r="M19" s="402"/>
      <c r="N19" s="402"/>
      <c r="O19" s="402"/>
      <c r="P19" s="402"/>
      <c r="Q19" s="402"/>
      <c r="R19" s="402"/>
      <c r="S19" s="402"/>
    </row>
    <row r="20" spans="1:45" x14ac:dyDescent="0.25">
      <c r="A20" s="358">
        <v>10</v>
      </c>
      <c r="B20" s="409"/>
      <c r="C20" s="402"/>
      <c r="D20" s="402"/>
      <c r="E20" s="402"/>
      <c r="F20" s="402"/>
      <c r="G20" s="402"/>
      <c r="H20" s="402"/>
      <c r="I20" s="402"/>
      <c r="J20" s="402"/>
      <c r="K20" s="402"/>
      <c r="L20" s="402"/>
      <c r="M20" s="402"/>
      <c r="N20" s="402"/>
      <c r="O20" s="402"/>
      <c r="P20" s="402"/>
      <c r="Q20" s="402"/>
      <c r="R20" s="402"/>
      <c r="S20" s="402"/>
    </row>
    <row r="21" spans="1:45" x14ac:dyDescent="0.25">
      <c r="A21" s="358">
        <v>11</v>
      </c>
      <c r="B21" s="409"/>
      <c r="C21" s="402"/>
      <c r="D21" s="402"/>
      <c r="E21" s="402"/>
      <c r="F21" s="402"/>
      <c r="G21" s="402"/>
      <c r="H21" s="402"/>
      <c r="I21" s="402"/>
      <c r="J21" s="402"/>
      <c r="K21" s="402"/>
      <c r="L21" s="402"/>
      <c r="M21" s="402"/>
      <c r="N21" s="402"/>
      <c r="O21" s="402"/>
      <c r="P21" s="402"/>
      <c r="Q21" s="402"/>
      <c r="R21" s="402"/>
      <c r="S21" s="402"/>
    </row>
    <row r="22" spans="1:45" s="82" customFormat="1" x14ac:dyDescent="0.25">
      <c r="A22" s="358">
        <v>12</v>
      </c>
      <c r="B22" s="409"/>
      <c r="C22" s="402"/>
      <c r="D22" s="402"/>
      <c r="E22" s="402"/>
      <c r="F22" s="402"/>
      <c r="G22" s="402"/>
      <c r="H22" s="402"/>
      <c r="I22" s="402"/>
      <c r="J22" s="402"/>
      <c r="K22" s="402"/>
      <c r="L22" s="402"/>
      <c r="M22" s="402"/>
      <c r="N22" s="402"/>
      <c r="O22" s="402"/>
      <c r="P22" s="402"/>
      <c r="Q22" s="402"/>
      <c r="R22" s="402"/>
      <c r="S22" s="402"/>
      <c r="T22" s="84"/>
      <c r="U22" s="84"/>
      <c r="V22" s="84"/>
      <c r="W22" s="84"/>
      <c r="X22" s="84"/>
      <c r="Y22" s="84"/>
      <c r="Z22" s="84"/>
      <c r="AA22" s="84"/>
      <c r="AB22" s="84"/>
      <c r="AC22" s="84"/>
      <c r="AD22" s="84"/>
      <c r="AE22" s="84"/>
      <c r="AF22" s="84"/>
      <c r="AG22" s="84"/>
      <c r="AH22" s="84"/>
      <c r="AI22" s="84"/>
      <c r="AJ22" s="84"/>
      <c r="AK22" s="84"/>
      <c r="AL22" s="84"/>
      <c r="AM22" s="84"/>
      <c r="AN22" s="84"/>
      <c r="AO22" s="84"/>
      <c r="AP22" s="84"/>
      <c r="AQ22" s="84"/>
      <c r="AR22" s="84"/>
      <c r="AS22" s="84"/>
    </row>
    <row r="23" spans="1:45" x14ac:dyDescent="0.25">
      <c r="A23" s="358">
        <v>13</v>
      </c>
      <c r="B23" s="402"/>
      <c r="C23" s="402"/>
      <c r="D23" s="402"/>
      <c r="E23" s="402"/>
      <c r="F23" s="402"/>
      <c r="G23" s="402"/>
      <c r="H23" s="402"/>
      <c r="I23" s="402"/>
      <c r="J23" s="402"/>
      <c r="K23" s="402"/>
      <c r="L23" s="402"/>
      <c r="M23" s="402"/>
      <c r="N23" s="402"/>
      <c r="O23" s="402"/>
      <c r="P23" s="402"/>
      <c r="Q23" s="402"/>
      <c r="R23" s="402"/>
      <c r="S23" s="402"/>
    </row>
    <row r="24" spans="1:45" x14ac:dyDescent="0.25">
      <c r="A24" s="358">
        <v>14</v>
      </c>
      <c r="B24" s="402"/>
      <c r="C24" s="402"/>
      <c r="D24" s="402"/>
      <c r="E24" s="402"/>
      <c r="F24" s="402"/>
      <c r="G24" s="402"/>
      <c r="H24" s="402"/>
      <c r="I24" s="402"/>
      <c r="J24" s="402"/>
      <c r="K24" s="402"/>
      <c r="L24" s="402"/>
      <c r="M24" s="402"/>
      <c r="N24" s="402"/>
      <c r="O24" s="402"/>
      <c r="P24" s="402"/>
      <c r="Q24" s="402"/>
      <c r="R24" s="402"/>
      <c r="S24" s="402"/>
    </row>
    <row r="25" spans="1:45" x14ac:dyDescent="0.25">
      <c r="A25" s="410" t="s">
        <v>7</v>
      </c>
      <c r="B25" s="402"/>
      <c r="C25" s="402"/>
      <c r="D25" s="402"/>
      <c r="E25" s="402"/>
      <c r="F25" s="402"/>
      <c r="G25" s="402"/>
      <c r="H25" s="402"/>
      <c r="I25" s="402"/>
      <c r="J25" s="402"/>
      <c r="K25" s="402"/>
      <c r="L25" s="402"/>
      <c r="M25" s="402"/>
      <c r="N25" s="402"/>
      <c r="O25" s="402"/>
      <c r="P25" s="402"/>
      <c r="Q25" s="402"/>
      <c r="R25" s="402"/>
      <c r="S25" s="402"/>
    </row>
    <row r="26" spans="1:45" x14ac:dyDescent="0.25">
      <c r="A26" s="410" t="s">
        <v>7</v>
      </c>
      <c r="B26" s="402"/>
      <c r="C26" s="402"/>
      <c r="D26" s="402"/>
      <c r="E26" s="402"/>
      <c r="F26" s="402"/>
      <c r="G26" s="402"/>
      <c r="H26" s="402"/>
      <c r="I26" s="402"/>
      <c r="J26" s="402"/>
      <c r="K26" s="402"/>
      <c r="L26" s="402"/>
      <c r="M26" s="402"/>
      <c r="N26" s="402"/>
      <c r="O26" s="402"/>
      <c r="P26" s="402"/>
      <c r="Q26" s="402"/>
      <c r="R26" s="402"/>
      <c r="S26" s="402"/>
    </row>
    <row r="27" spans="1:45" x14ac:dyDescent="0.25">
      <c r="A27" s="411" t="s">
        <v>19</v>
      </c>
      <c r="B27" s="402"/>
      <c r="C27" s="402"/>
      <c r="D27" s="402"/>
      <c r="E27" s="402"/>
      <c r="F27" s="402"/>
      <c r="G27" s="402"/>
      <c r="H27" s="402"/>
      <c r="I27" s="402"/>
      <c r="J27" s="402"/>
      <c r="K27" s="402"/>
      <c r="L27" s="402"/>
      <c r="M27" s="402"/>
      <c r="N27" s="402"/>
      <c r="O27" s="402"/>
      <c r="P27" s="402"/>
      <c r="Q27" s="402"/>
      <c r="R27" s="402"/>
      <c r="S27" s="402"/>
    </row>
    <row r="28" spans="1:45" x14ac:dyDescent="0.25">
      <c r="A28" s="296" t="s">
        <v>491</v>
      </c>
      <c r="B28" s="84"/>
      <c r="C28" s="84"/>
      <c r="D28" s="84"/>
      <c r="E28" s="84"/>
      <c r="F28" s="84"/>
      <c r="G28" s="84"/>
      <c r="H28" s="84"/>
      <c r="I28" s="84"/>
      <c r="J28" s="84"/>
      <c r="K28" s="84"/>
      <c r="L28" s="84"/>
      <c r="M28" s="84"/>
      <c r="N28" s="84"/>
      <c r="O28" s="84"/>
      <c r="P28" s="84"/>
      <c r="Q28" s="84"/>
      <c r="R28" s="84"/>
      <c r="S28" s="84"/>
    </row>
    <row r="29" spans="1:45" s="15" customFormat="1" ht="12.75" x14ac:dyDescent="0.2">
      <c r="A29" s="14" t="s">
        <v>12</v>
      </c>
      <c r="G29" s="14"/>
      <c r="H29" s="14"/>
      <c r="K29" s="14"/>
      <c r="L29" s="14"/>
      <c r="M29" s="14"/>
      <c r="N29" s="14"/>
      <c r="O29" s="14"/>
      <c r="P29" s="14"/>
      <c r="Q29" s="14"/>
      <c r="R29" s="462" t="s">
        <v>13</v>
      </c>
      <c r="S29" s="462"/>
    </row>
    <row r="30" spans="1:45" s="15" customFormat="1" ht="12.75" customHeight="1" x14ac:dyDescent="0.2">
      <c r="J30" s="14"/>
      <c r="K30" s="609" t="s">
        <v>14</v>
      </c>
      <c r="L30" s="609"/>
      <c r="M30" s="609"/>
      <c r="N30" s="609"/>
      <c r="O30" s="609"/>
      <c r="P30" s="609"/>
      <c r="Q30" s="609"/>
      <c r="R30" s="609"/>
      <c r="S30" s="609"/>
    </row>
    <row r="31" spans="1:45" s="15" customFormat="1" ht="12.75" customHeight="1" x14ac:dyDescent="0.2">
      <c r="J31" s="609" t="s">
        <v>89</v>
      </c>
      <c r="K31" s="609"/>
      <c r="L31" s="609"/>
      <c r="M31" s="609"/>
      <c r="N31" s="609"/>
      <c r="O31" s="609"/>
      <c r="P31" s="609"/>
      <c r="Q31" s="609"/>
      <c r="R31" s="609"/>
      <c r="S31" s="609"/>
    </row>
    <row r="32" spans="1:45" s="15" customFormat="1" ht="12.75" x14ac:dyDescent="0.2">
      <c r="A32" s="14"/>
      <c r="B32" s="14"/>
      <c r="K32" s="14"/>
      <c r="L32" s="14"/>
      <c r="M32" s="14"/>
      <c r="N32" s="14"/>
      <c r="O32" s="14"/>
      <c r="P32" s="14"/>
      <c r="Q32" s="461" t="s">
        <v>86</v>
      </c>
      <c r="R32" s="461"/>
      <c r="S32" s="461"/>
    </row>
  </sheetData>
  <mergeCells count="15">
    <mergeCell ref="Q32:S32"/>
    <mergeCell ref="J31:S31"/>
    <mergeCell ref="S8:S9"/>
    <mergeCell ref="O8:R8"/>
    <mergeCell ref="A8:A9"/>
    <mergeCell ref="B8:B9"/>
    <mergeCell ref="C8:F8"/>
    <mergeCell ref="G8:J8"/>
    <mergeCell ref="K8:N8"/>
    <mergeCell ref="Q1:R1"/>
    <mergeCell ref="B4:T4"/>
    <mergeCell ref="R29:S29"/>
    <mergeCell ref="K30:S30"/>
    <mergeCell ref="G2:M2"/>
    <mergeCell ref="A6:G6"/>
  </mergeCells>
  <phoneticPr fontId="0" type="noConversion"/>
  <printOptions horizontalCentered="1"/>
  <pageMargins left="0.70866141732283472" right="0.70866141732283472" top="0.23622047244094491" bottom="0" header="0.31496062992125984" footer="0.31496062992125984"/>
  <pageSetup paperSize="9" scale="60" orientation="landscape" r:id="rId1"/>
  <drawing r:id="rId2"/>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AG34"/>
  <sheetViews>
    <sheetView view="pageBreakPreview" topLeftCell="A13" zoomScaleNormal="80" zoomScaleSheetLayoutView="100" workbookViewId="0">
      <selection activeCell="E18" sqref="E18"/>
    </sheetView>
  </sheetViews>
  <sheetFormatPr defaultColWidth="9.140625" defaultRowHeight="15" x14ac:dyDescent="0.25"/>
  <cols>
    <col min="1" max="1" width="9.140625" style="75"/>
    <col min="2" max="2" width="25.140625" style="75" customWidth="1"/>
    <col min="3" max="3" width="17.5703125" style="75" customWidth="1"/>
    <col min="4" max="4" width="19.7109375" style="75" customWidth="1"/>
    <col min="5" max="5" width="18.140625" style="75" customWidth="1"/>
    <col min="6" max="6" width="15.42578125" style="75" customWidth="1"/>
    <col min="7" max="7" width="15.7109375" style="75" customWidth="1"/>
    <col min="8" max="8" width="12.28515625" style="75" customWidth="1"/>
    <col min="9" max="16384" width="9.140625" style="75"/>
  </cols>
  <sheetData>
    <row r="1" spans="1:9" s="15" customFormat="1" x14ac:dyDescent="0.2">
      <c r="C1" s="45"/>
      <c r="D1" s="45"/>
      <c r="E1" s="45"/>
      <c r="F1" s="605" t="s">
        <v>831</v>
      </c>
      <c r="G1" s="605"/>
    </row>
    <row r="2" spans="1:9" s="15" customFormat="1" ht="30.75" customHeight="1" x14ac:dyDescent="0.3">
      <c r="B2" s="512" t="s">
        <v>702</v>
      </c>
      <c r="C2" s="512"/>
      <c r="D2" s="512"/>
      <c r="E2" s="512"/>
      <c r="F2" s="512"/>
      <c r="G2" s="44"/>
      <c r="H2" s="44"/>
      <c r="I2" s="44"/>
    </row>
    <row r="3" spans="1:9" s="15" customFormat="1" ht="20.25" x14ac:dyDescent="0.3">
      <c r="G3" s="133"/>
    </row>
    <row r="4" spans="1:9" ht="18" x14ac:dyDescent="0.25">
      <c r="B4" s="745" t="s">
        <v>837</v>
      </c>
      <c r="C4" s="745"/>
      <c r="D4" s="745"/>
      <c r="E4" s="745"/>
      <c r="F4" s="745"/>
      <c r="G4" s="745"/>
      <c r="H4" s="745"/>
    </row>
    <row r="5" spans="1:9" ht="15.75" x14ac:dyDescent="0.25">
      <c r="C5" s="76"/>
      <c r="D5" s="77"/>
      <c r="E5" s="76"/>
      <c r="F5" s="76"/>
      <c r="G5" s="76"/>
      <c r="H5" s="76"/>
    </row>
    <row r="6" spans="1:9" x14ac:dyDescent="0.25">
      <c r="A6" s="89" t="s">
        <v>166</v>
      </c>
    </row>
    <row r="7" spans="1:9" x14ac:dyDescent="0.25">
      <c r="B7" s="334"/>
    </row>
    <row r="8" spans="1:9" s="80" customFormat="1" ht="30.75" customHeight="1" x14ac:dyDescent="0.25">
      <c r="A8" s="752" t="s">
        <v>2</v>
      </c>
      <c r="B8" s="751" t="s">
        <v>3</v>
      </c>
      <c r="C8" s="751" t="s">
        <v>857</v>
      </c>
      <c r="D8" s="753" t="s">
        <v>858</v>
      </c>
      <c r="E8" s="751" t="s">
        <v>830</v>
      </c>
      <c r="F8" s="751"/>
      <c r="G8" s="751"/>
    </row>
    <row r="9" spans="1:9" s="80" customFormat="1" ht="48.75" customHeight="1" x14ac:dyDescent="0.25">
      <c r="A9" s="752"/>
      <c r="B9" s="751"/>
      <c r="C9" s="751"/>
      <c r="D9" s="754"/>
      <c r="E9" s="336" t="s">
        <v>838</v>
      </c>
      <c r="F9" s="336" t="s">
        <v>829</v>
      </c>
      <c r="G9" s="336" t="s">
        <v>19</v>
      </c>
    </row>
    <row r="10" spans="1:9" s="80" customFormat="1" ht="16.149999999999999" customHeight="1" x14ac:dyDescent="0.25">
      <c r="A10" s="66">
        <v>1</v>
      </c>
      <c r="B10" s="348">
        <v>2</v>
      </c>
      <c r="C10" s="348">
        <v>3</v>
      </c>
      <c r="D10" s="348">
        <v>4</v>
      </c>
      <c r="E10" s="350">
        <v>5</v>
      </c>
      <c r="F10" s="350">
        <v>6</v>
      </c>
      <c r="G10" s="350">
        <v>7</v>
      </c>
    </row>
    <row r="11" spans="1:9" s="80" customFormat="1" ht="16.149999999999999" customHeight="1" x14ac:dyDescent="0.25">
      <c r="A11" s="5">
        <v>1</v>
      </c>
      <c r="B11" s="88"/>
      <c r="C11" s="74"/>
      <c r="D11" s="74"/>
      <c r="E11" s="74"/>
      <c r="F11" s="74"/>
      <c r="G11" s="74"/>
    </row>
    <row r="12" spans="1:9" s="80" customFormat="1" ht="16.149999999999999" customHeight="1" x14ac:dyDescent="0.25">
      <c r="A12" s="5">
        <v>2</v>
      </c>
      <c r="B12" s="88"/>
      <c r="C12" s="74"/>
      <c r="D12" s="74"/>
      <c r="E12" s="74"/>
      <c r="F12" s="74"/>
      <c r="G12" s="74"/>
    </row>
    <row r="13" spans="1:9" s="80" customFormat="1" ht="16.149999999999999" customHeight="1" x14ac:dyDescent="0.25">
      <c r="A13" s="5">
        <v>3</v>
      </c>
      <c r="B13" s="88"/>
      <c r="C13" s="74"/>
      <c r="D13" s="74"/>
      <c r="E13" s="74"/>
      <c r="F13" s="74"/>
      <c r="G13" s="74"/>
    </row>
    <row r="14" spans="1:9" s="80" customFormat="1" ht="16.149999999999999" customHeight="1" x14ac:dyDescent="0.25">
      <c r="A14" s="5">
        <v>4</v>
      </c>
      <c r="B14" s="88"/>
      <c r="C14" s="74"/>
      <c r="D14" s="74"/>
      <c r="E14" s="74"/>
      <c r="F14" s="74"/>
      <c r="G14" s="74"/>
    </row>
    <row r="15" spans="1:9" s="80" customFormat="1" ht="16.149999999999999" customHeight="1" x14ac:dyDescent="0.25">
      <c r="A15" s="5">
        <v>5</v>
      </c>
      <c r="B15" s="88"/>
      <c r="C15" s="74"/>
      <c r="D15" s="74"/>
      <c r="E15" s="74"/>
      <c r="F15" s="74"/>
      <c r="G15" s="74"/>
    </row>
    <row r="16" spans="1:9" s="80" customFormat="1" ht="16.149999999999999" customHeight="1" x14ac:dyDescent="0.25">
      <c r="A16" s="5">
        <v>6</v>
      </c>
      <c r="B16" s="88"/>
      <c r="C16" s="74"/>
      <c r="D16" s="74"/>
      <c r="E16" s="74"/>
      <c r="F16" s="74"/>
      <c r="G16" s="74"/>
    </row>
    <row r="17" spans="1:33" s="80" customFormat="1" ht="16.149999999999999" customHeight="1" x14ac:dyDescent="0.25">
      <c r="A17" s="5">
        <v>7</v>
      </c>
      <c r="B17" s="87"/>
      <c r="C17" s="74"/>
      <c r="D17" s="74"/>
      <c r="E17" s="74"/>
      <c r="F17" s="74"/>
      <c r="G17" s="74"/>
    </row>
    <row r="18" spans="1:33" x14ac:dyDescent="0.25">
      <c r="A18" s="5">
        <v>8</v>
      </c>
      <c r="B18" s="81"/>
      <c r="C18" s="82"/>
      <c r="D18" s="82"/>
      <c r="E18" s="82"/>
      <c r="F18" s="82"/>
      <c r="G18" s="82"/>
    </row>
    <row r="19" spans="1:33" x14ac:dyDescent="0.25">
      <c r="A19" s="5">
        <v>9</v>
      </c>
      <c r="B19" s="83"/>
      <c r="C19" s="82"/>
      <c r="D19" s="82"/>
      <c r="E19" s="82"/>
      <c r="F19" s="82"/>
      <c r="G19" s="82"/>
    </row>
    <row r="20" spans="1:33" x14ac:dyDescent="0.25">
      <c r="A20" s="5">
        <v>10</v>
      </c>
      <c r="B20" s="83"/>
      <c r="C20" s="82"/>
      <c r="D20" s="82"/>
      <c r="E20" s="82"/>
      <c r="F20" s="82"/>
      <c r="G20" s="82"/>
    </row>
    <row r="21" spans="1:33" x14ac:dyDescent="0.25">
      <c r="A21" s="5">
        <v>11</v>
      </c>
      <c r="B21" s="83"/>
      <c r="C21" s="82"/>
      <c r="D21" s="82"/>
      <c r="E21" s="82"/>
      <c r="F21" s="82"/>
      <c r="G21" s="82"/>
    </row>
    <row r="22" spans="1:33" s="82" customFormat="1" x14ac:dyDescent="0.25">
      <c r="A22" s="5">
        <v>12</v>
      </c>
      <c r="B22" s="83"/>
      <c r="H22" s="84"/>
      <c r="I22" s="84"/>
      <c r="J22" s="84"/>
      <c r="K22" s="84"/>
      <c r="L22" s="84"/>
      <c r="M22" s="84"/>
      <c r="N22" s="84"/>
      <c r="O22" s="84"/>
      <c r="P22" s="84"/>
      <c r="Q22" s="84"/>
      <c r="R22" s="84"/>
      <c r="S22" s="84"/>
      <c r="T22" s="84"/>
      <c r="U22" s="84"/>
      <c r="V22" s="84"/>
      <c r="W22" s="84"/>
      <c r="X22" s="84"/>
      <c r="Y22" s="84"/>
      <c r="Z22" s="84"/>
      <c r="AA22" s="84"/>
      <c r="AB22" s="84"/>
      <c r="AC22" s="84"/>
      <c r="AD22" s="84"/>
      <c r="AE22" s="84"/>
      <c r="AF22" s="84"/>
      <c r="AG22" s="84"/>
    </row>
    <row r="23" spans="1:33" x14ac:dyDescent="0.25">
      <c r="A23" s="5">
        <v>13</v>
      </c>
      <c r="B23" s="82"/>
      <c r="C23" s="82"/>
      <c r="D23" s="82"/>
      <c r="E23" s="82"/>
      <c r="F23" s="82"/>
      <c r="G23" s="82"/>
    </row>
    <row r="24" spans="1:33" x14ac:dyDescent="0.25">
      <c r="A24" s="5">
        <v>14</v>
      </c>
      <c r="B24" s="82"/>
      <c r="C24" s="82"/>
      <c r="D24" s="82"/>
      <c r="E24" s="82"/>
      <c r="F24" s="82"/>
      <c r="G24" s="82"/>
    </row>
    <row r="25" spans="1:33" x14ac:dyDescent="0.25">
      <c r="A25" s="122" t="s">
        <v>7</v>
      </c>
      <c r="B25" s="82"/>
      <c r="C25" s="82"/>
      <c r="D25" s="82"/>
      <c r="E25" s="82"/>
      <c r="F25" s="82"/>
      <c r="G25" s="82"/>
    </row>
    <row r="26" spans="1:33" x14ac:dyDescent="0.25">
      <c r="A26" s="122" t="s">
        <v>7</v>
      </c>
      <c r="B26" s="82"/>
      <c r="C26" s="82"/>
      <c r="D26" s="82"/>
      <c r="E26" s="82"/>
      <c r="F26" s="82"/>
      <c r="G26" s="82"/>
    </row>
    <row r="27" spans="1:33" x14ac:dyDescent="0.25">
      <c r="A27" s="295" t="s">
        <v>19</v>
      </c>
      <c r="B27" s="82"/>
      <c r="C27" s="82"/>
      <c r="D27" s="82"/>
      <c r="E27" s="82"/>
      <c r="F27" s="82"/>
      <c r="G27" s="82"/>
    </row>
    <row r="28" spans="1:33" x14ac:dyDescent="0.25">
      <c r="A28" s="296"/>
      <c r="B28" s="84"/>
      <c r="C28" s="84"/>
      <c r="D28" s="84"/>
      <c r="E28" s="84"/>
      <c r="F28" s="84"/>
      <c r="G28" s="84"/>
    </row>
    <row r="29" spans="1:33" s="15" customFormat="1" ht="12.75" customHeight="1" x14ac:dyDescent="0.2">
      <c r="A29" s="14" t="s">
        <v>12</v>
      </c>
      <c r="G29" s="14"/>
    </row>
    <row r="30" spans="1:33" s="15" customFormat="1" ht="12.75" x14ac:dyDescent="0.2">
      <c r="A30" s="14"/>
      <c r="B30" s="14"/>
    </row>
    <row r="31" spans="1:33" x14ac:dyDescent="0.25">
      <c r="F31" s="462" t="s">
        <v>13</v>
      </c>
      <c r="G31" s="462"/>
    </row>
    <row r="32" spans="1:33" x14ac:dyDescent="0.25">
      <c r="A32" s="14"/>
      <c r="C32" s="36"/>
      <c r="D32" s="36"/>
      <c r="E32" s="36" t="s">
        <v>14</v>
      </c>
      <c r="F32" s="36"/>
      <c r="G32" s="36"/>
      <c r="H32" s="36"/>
      <c r="I32" s="36"/>
      <c r="J32" s="36"/>
    </row>
    <row r="33" spans="1:10" x14ac:dyDescent="0.25">
      <c r="B33" s="36"/>
      <c r="C33" s="36"/>
      <c r="D33" s="36"/>
      <c r="E33" s="36" t="s">
        <v>89</v>
      </c>
      <c r="F33" s="36"/>
      <c r="G33" s="36"/>
      <c r="H33" s="36"/>
      <c r="I33" s="36"/>
      <c r="J33" s="36"/>
    </row>
    <row r="34" spans="1:10" x14ac:dyDescent="0.25">
      <c r="A34" s="15"/>
      <c r="B34" s="14"/>
      <c r="C34" s="14"/>
      <c r="D34" s="14"/>
      <c r="E34" s="461" t="s">
        <v>86</v>
      </c>
      <c r="F34" s="461"/>
      <c r="G34" s="461"/>
    </row>
  </sheetData>
  <mergeCells count="10">
    <mergeCell ref="A8:A9"/>
    <mergeCell ref="B8:B9"/>
    <mergeCell ref="C8:C9"/>
    <mergeCell ref="D8:D9"/>
    <mergeCell ref="B4:H4"/>
    <mergeCell ref="B2:F2"/>
    <mergeCell ref="F1:G1"/>
    <mergeCell ref="E34:G34"/>
    <mergeCell ref="F31:G31"/>
    <mergeCell ref="E8:G8"/>
  </mergeCells>
  <printOptions horizontalCentered="1"/>
  <pageMargins left="0.70866141732283472" right="0.70866141732283472" top="0.23622047244094491" bottom="0" header="0.31496062992125984" footer="0.31496062992125984"/>
  <pageSetup paperSize="9" scale="99" orientation="landscape" r:id="rId1"/>
  <drawing r:id="rId2"/>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V20"/>
  <sheetViews>
    <sheetView view="pageBreakPreview" topLeftCell="A4" zoomScale="90" zoomScaleNormal="90" zoomScaleSheetLayoutView="90" workbookViewId="0">
      <selection activeCell="A12" sqref="A12:V15"/>
    </sheetView>
  </sheetViews>
  <sheetFormatPr defaultColWidth="9.140625" defaultRowHeight="15" x14ac:dyDescent="0.25"/>
  <cols>
    <col min="1" max="1" width="9.140625" style="75"/>
    <col min="2" max="2" width="18.140625" style="75" customWidth="1"/>
    <col min="3" max="3" width="9.7109375" style="75" customWidth="1"/>
    <col min="4" max="4" width="8.140625" style="75" customWidth="1"/>
    <col min="5" max="5" width="7.42578125" style="75" customWidth="1"/>
    <col min="6" max="6" width="9.140625" style="75" customWidth="1"/>
    <col min="7" max="7" width="9.5703125" style="75" customWidth="1"/>
    <col min="8" max="8" width="8.140625" style="75" customWidth="1"/>
    <col min="9" max="9" width="6.85546875" style="75" customWidth="1"/>
    <col min="10" max="10" width="9.28515625" style="75" customWidth="1"/>
    <col min="11" max="11" width="10.5703125" style="75" customWidth="1"/>
    <col min="12" max="12" width="8.7109375" style="75" customWidth="1"/>
    <col min="13" max="13" width="7.42578125" style="75" customWidth="1"/>
    <col min="14" max="14" width="8.5703125" style="75" customWidth="1"/>
    <col min="15" max="15" width="8.7109375" style="75" customWidth="1"/>
    <col min="16" max="16" width="8.5703125" style="75" customWidth="1"/>
    <col min="17" max="17" width="7.85546875" style="75" customWidth="1"/>
    <col min="18" max="18" width="8.5703125" style="75" customWidth="1"/>
    <col min="19" max="20" width="10.5703125" style="75" customWidth="1"/>
    <col min="21" max="21" width="11.140625" style="75" customWidth="1"/>
    <col min="22" max="22" width="10.7109375" style="75" bestFit="1" customWidth="1"/>
    <col min="23" max="16384" width="9.140625" style="75"/>
  </cols>
  <sheetData>
    <row r="1" spans="1:22" s="15" customFormat="1" ht="15.75" x14ac:dyDescent="0.25">
      <c r="C1" s="45"/>
      <c r="D1" s="45"/>
      <c r="E1" s="45"/>
      <c r="F1" s="45"/>
      <c r="G1" s="45"/>
      <c r="H1" s="45"/>
      <c r="I1" s="113" t="s">
        <v>0</v>
      </c>
      <c r="J1" s="113"/>
      <c r="S1" s="41"/>
      <c r="T1" s="41"/>
      <c r="U1" s="575" t="s">
        <v>540</v>
      </c>
      <c r="V1" s="575"/>
    </row>
    <row r="2" spans="1:22" s="15" customFormat="1" ht="20.25" x14ac:dyDescent="0.3">
      <c r="E2" s="512" t="s">
        <v>702</v>
      </c>
      <c r="F2" s="512"/>
      <c r="G2" s="512"/>
      <c r="H2" s="512"/>
      <c r="I2" s="512"/>
      <c r="J2" s="512"/>
      <c r="K2" s="512"/>
      <c r="L2" s="512"/>
      <c r="M2" s="512"/>
      <c r="N2" s="512"/>
      <c r="O2" s="512"/>
      <c r="P2" s="512"/>
    </row>
    <row r="3" spans="1:22" s="15" customFormat="1" ht="20.25" x14ac:dyDescent="0.3">
      <c r="H3" s="44"/>
      <c r="I3" s="44"/>
      <c r="J3" s="44"/>
      <c r="K3" s="44"/>
      <c r="L3" s="44"/>
      <c r="M3" s="44"/>
      <c r="N3" s="44"/>
      <c r="O3" s="44"/>
      <c r="P3" s="44"/>
    </row>
    <row r="4" spans="1:22" ht="15.75" x14ac:dyDescent="0.25">
      <c r="C4" s="513" t="s">
        <v>819</v>
      </c>
      <c r="D4" s="513"/>
      <c r="E4" s="513"/>
      <c r="F4" s="513"/>
      <c r="G4" s="513"/>
      <c r="H4" s="513"/>
      <c r="I4" s="513"/>
      <c r="J4" s="513"/>
      <c r="K4" s="513"/>
      <c r="L4" s="513"/>
      <c r="M4" s="513"/>
      <c r="N4" s="513"/>
      <c r="O4" s="513"/>
      <c r="P4" s="513"/>
      <c r="Q4" s="513"/>
      <c r="R4" s="47"/>
      <c r="S4" s="119"/>
      <c r="T4" s="119"/>
      <c r="U4" s="119"/>
      <c r="V4" s="119"/>
    </row>
    <row r="5" spans="1:22" x14ac:dyDescent="0.25">
      <c r="C5" s="76"/>
      <c r="D5" s="76"/>
      <c r="E5" s="76"/>
      <c r="F5" s="76"/>
      <c r="G5" s="76"/>
      <c r="H5" s="76"/>
      <c r="M5" s="76"/>
      <c r="N5" s="76"/>
      <c r="O5" s="76"/>
      <c r="P5" s="76"/>
      <c r="Q5" s="76"/>
      <c r="R5" s="76"/>
      <c r="S5" s="76"/>
      <c r="T5" s="76"/>
      <c r="U5" s="76"/>
      <c r="V5" s="76"/>
    </row>
    <row r="6" spans="1:22" x14ac:dyDescent="0.25">
      <c r="A6" s="505" t="s">
        <v>900</v>
      </c>
      <c r="B6" s="505"/>
      <c r="C6" s="505"/>
      <c r="D6" s="505"/>
      <c r="E6" s="505"/>
      <c r="F6" s="505"/>
      <c r="G6" s="505"/>
    </row>
    <row r="7" spans="1:22" x14ac:dyDescent="0.25">
      <c r="B7" s="334"/>
    </row>
    <row r="8" spans="1:22" s="79" customFormat="1" ht="24.75" customHeight="1" x14ac:dyDescent="0.25">
      <c r="A8" s="484" t="s">
        <v>2</v>
      </c>
      <c r="B8" s="741" t="s">
        <v>3</v>
      </c>
      <c r="C8" s="742" t="s">
        <v>820</v>
      </c>
      <c r="D8" s="743"/>
      <c r="E8" s="743"/>
      <c r="F8" s="743"/>
      <c r="G8" s="742" t="s">
        <v>824</v>
      </c>
      <c r="H8" s="743"/>
      <c r="I8" s="743"/>
      <c r="J8" s="743"/>
      <c r="K8" s="742" t="s">
        <v>825</v>
      </c>
      <c r="L8" s="743"/>
      <c r="M8" s="743"/>
      <c r="N8" s="743"/>
      <c r="O8" s="742" t="s">
        <v>826</v>
      </c>
      <c r="P8" s="743"/>
      <c r="Q8" s="743"/>
      <c r="R8" s="743"/>
      <c r="S8" s="755" t="s">
        <v>19</v>
      </c>
      <c r="T8" s="756"/>
      <c r="U8" s="756"/>
      <c r="V8" s="756"/>
    </row>
    <row r="9" spans="1:22" s="80" customFormat="1" ht="29.25" customHeight="1" x14ac:dyDescent="0.25">
      <c r="A9" s="484"/>
      <c r="B9" s="741"/>
      <c r="C9" s="757" t="s">
        <v>821</v>
      </c>
      <c r="D9" s="759" t="s">
        <v>823</v>
      </c>
      <c r="E9" s="760"/>
      <c r="F9" s="761"/>
      <c r="G9" s="757" t="s">
        <v>821</v>
      </c>
      <c r="H9" s="759" t="s">
        <v>823</v>
      </c>
      <c r="I9" s="760"/>
      <c r="J9" s="761"/>
      <c r="K9" s="757" t="s">
        <v>821</v>
      </c>
      <c r="L9" s="759" t="s">
        <v>823</v>
      </c>
      <c r="M9" s="760"/>
      <c r="N9" s="761"/>
      <c r="O9" s="757" t="s">
        <v>821</v>
      </c>
      <c r="P9" s="759" t="s">
        <v>823</v>
      </c>
      <c r="Q9" s="760"/>
      <c r="R9" s="761"/>
      <c r="S9" s="757" t="s">
        <v>821</v>
      </c>
      <c r="T9" s="759" t="s">
        <v>823</v>
      </c>
      <c r="U9" s="760"/>
      <c r="V9" s="761"/>
    </row>
    <row r="10" spans="1:22" s="80" customFormat="1" ht="46.5" customHeight="1" x14ac:dyDescent="0.25">
      <c r="A10" s="484"/>
      <c r="B10" s="741"/>
      <c r="C10" s="758"/>
      <c r="D10" s="74" t="s">
        <v>822</v>
      </c>
      <c r="E10" s="74" t="s">
        <v>207</v>
      </c>
      <c r="F10" s="74" t="s">
        <v>19</v>
      </c>
      <c r="G10" s="758"/>
      <c r="H10" s="74" t="s">
        <v>822</v>
      </c>
      <c r="I10" s="74" t="s">
        <v>207</v>
      </c>
      <c r="J10" s="74" t="s">
        <v>19</v>
      </c>
      <c r="K10" s="758"/>
      <c r="L10" s="74" t="s">
        <v>822</v>
      </c>
      <c r="M10" s="74" t="s">
        <v>207</v>
      </c>
      <c r="N10" s="74" t="s">
        <v>19</v>
      </c>
      <c r="O10" s="758"/>
      <c r="P10" s="74" t="s">
        <v>822</v>
      </c>
      <c r="Q10" s="74" t="s">
        <v>207</v>
      </c>
      <c r="R10" s="74" t="s">
        <v>19</v>
      </c>
      <c r="S10" s="758"/>
      <c r="T10" s="74" t="s">
        <v>822</v>
      </c>
      <c r="U10" s="74" t="s">
        <v>207</v>
      </c>
      <c r="V10" s="74" t="s">
        <v>19</v>
      </c>
    </row>
    <row r="11" spans="1:22" s="160" customFormat="1" ht="16.149999999999999" customHeight="1" x14ac:dyDescent="0.25">
      <c r="A11" s="335">
        <v>1</v>
      </c>
      <c r="B11" s="159">
        <v>2</v>
      </c>
      <c r="C11" s="159">
        <v>3</v>
      </c>
      <c r="D11" s="335">
        <v>4</v>
      </c>
      <c r="E11" s="159">
        <v>5</v>
      </c>
      <c r="F11" s="159">
        <v>6</v>
      </c>
      <c r="G11" s="335">
        <v>7</v>
      </c>
      <c r="H11" s="159">
        <v>8</v>
      </c>
      <c r="I11" s="159">
        <v>9</v>
      </c>
      <c r="J11" s="335">
        <v>10</v>
      </c>
      <c r="K11" s="159">
        <v>11</v>
      </c>
      <c r="L11" s="159">
        <v>12</v>
      </c>
      <c r="M11" s="335">
        <v>13</v>
      </c>
      <c r="N11" s="159">
        <v>14</v>
      </c>
      <c r="O11" s="159">
        <v>15</v>
      </c>
      <c r="P11" s="335">
        <v>16</v>
      </c>
      <c r="Q11" s="159">
        <v>17</v>
      </c>
      <c r="R11" s="159">
        <v>18</v>
      </c>
      <c r="S11" s="335">
        <v>19</v>
      </c>
      <c r="T11" s="159">
        <v>20</v>
      </c>
      <c r="U11" s="159">
        <v>21</v>
      </c>
      <c r="V11" s="335">
        <v>22</v>
      </c>
    </row>
    <row r="12" spans="1:22" x14ac:dyDescent="0.25">
      <c r="A12" s="410">
        <v>1</v>
      </c>
      <c r="B12" s="408" t="s">
        <v>901</v>
      </c>
      <c r="C12" s="410">
        <v>0</v>
      </c>
      <c r="D12" s="410">
        <v>0</v>
      </c>
      <c r="E12" s="410">
        <v>0</v>
      </c>
      <c r="F12" s="410">
        <v>0</v>
      </c>
      <c r="G12" s="410">
        <v>0</v>
      </c>
      <c r="H12" s="410">
        <v>0</v>
      </c>
      <c r="I12" s="410">
        <v>0</v>
      </c>
      <c r="J12" s="410">
        <v>0</v>
      </c>
      <c r="K12" s="410">
        <v>0</v>
      </c>
      <c r="L12" s="410">
        <v>0</v>
      </c>
      <c r="M12" s="410">
        <v>0</v>
      </c>
      <c r="N12" s="410">
        <v>0</v>
      </c>
      <c r="O12" s="410">
        <v>0</v>
      </c>
      <c r="P12" s="410">
        <v>0</v>
      </c>
      <c r="Q12" s="410">
        <v>0</v>
      </c>
      <c r="R12" s="410">
        <v>0</v>
      </c>
      <c r="S12" s="410">
        <v>0</v>
      </c>
      <c r="T12" s="410">
        <v>0</v>
      </c>
      <c r="U12" s="410">
        <v>0</v>
      </c>
      <c r="V12" s="410">
        <v>0</v>
      </c>
    </row>
    <row r="13" spans="1:22" x14ac:dyDescent="0.25">
      <c r="A13" s="410">
        <v>2</v>
      </c>
      <c r="B13" s="409" t="s">
        <v>902</v>
      </c>
      <c r="C13" s="410">
        <v>0</v>
      </c>
      <c r="D13" s="410">
        <v>0</v>
      </c>
      <c r="E13" s="410">
        <v>0</v>
      </c>
      <c r="F13" s="410">
        <v>0</v>
      </c>
      <c r="G13" s="410">
        <v>0</v>
      </c>
      <c r="H13" s="410">
        <v>0</v>
      </c>
      <c r="I13" s="410">
        <v>0</v>
      </c>
      <c r="J13" s="410">
        <v>0</v>
      </c>
      <c r="K13" s="410">
        <v>0</v>
      </c>
      <c r="L13" s="410">
        <v>0</v>
      </c>
      <c r="M13" s="410">
        <v>0</v>
      </c>
      <c r="N13" s="410">
        <v>0</v>
      </c>
      <c r="O13" s="410">
        <v>0</v>
      </c>
      <c r="P13" s="410">
        <v>0</v>
      </c>
      <c r="Q13" s="410">
        <v>0</v>
      </c>
      <c r="R13" s="410">
        <v>0</v>
      </c>
      <c r="S13" s="410">
        <v>0</v>
      </c>
      <c r="T13" s="410">
        <v>0</v>
      </c>
      <c r="U13" s="410">
        <v>0</v>
      </c>
      <c r="V13" s="410">
        <v>0</v>
      </c>
    </row>
    <row r="14" spans="1:22" x14ac:dyDescent="0.25">
      <c r="A14" s="410">
        <v>3</v>
      </c>
      <c r="B14" s="409" t="s">
        <v>903</v>
      </c>
      <c r="C14" s="410">
        <v>0</v>
      </c>
      <c r="D14" s="410">
        <v>0</v>
      </c>
      <c r="E14" s="410">
        <v>0</v>
      </c>
      <c r="F14" s="410">
        <v>0</v>
      </c>
      <c r="G14" s="410">
        <v>0</v>
      </c>
      <c r="H14" s="410">
        <v>0</v>
      </c>
      <c r="I14" s="410">
        <v>0</v>
      </c>
      <c r="J14" s="410">
        <v>0</v>
      </c>
      <c r="K14" s="410">
        <v>0</v>
      </c>
      <c r="L14" s="410">
        <v>0</v>
      </c>
      <c r="M14" s="410">
        <v>0</v>
      </c>
      <c r="N14" s="410">
        <v>0</v>
      </c>
      <c r="O14" s="410">
        <v>0</v>
      </c>
      <c r="P14" s="410">
        <v>0</v>
      </c>
      <c r="Q14" s="410">
        <v>0</v>
      </c>
      <c r="R14" s="410">
        <v>0</v>
      </c>
      <c r="S14" s="410">
        <v>0</v>
      </c>
      <c r="T14" s="410">
        <v>0</v>
      </c>
      <c r="U14" s="410">
        <v>0</v>
      </c>
      <c r="V14" s="410">
        <v>0</v>
      </c>
    </row>
    <row r="15" spans="1:22" x14ac:dyDescent="0.25">
      <c r="A15" s="404" t="s">
        <v>19</v>
      </c>
      <c r="B15" s="402"/>
      <c r="C15" s="410">
        <v>0</v>
      </c>
      <c r="D15" s="410">
        <v>0</v>
      </c>
      <c r="E15" s="410">
        <v>0</v>
      </c>
      <c r="F15" s="410">
        <v>0</v>
      </c>
      <c r="G15" s="410">
        <v>0</v>
      </c>
      <c r="H15" s="410">
        <v>0</v>
      </c>
      <c r="I15" s="410">
        <v>0</v>
      </c>
      <c r="J15" s="410">
        <v>0</v>
      </c>
      <c r="K15" s="410">
        <v>0</v>
      </c>
      <c r="L15" s="410">
        <v>0</v>
      </c>
      <c r="M15" s="410">
        <v>0</v>
      </c>
      <c r="N15" s="410">
        <v>0</v>
      </c>
      <c r="O15" s="410">
        <v>0</v>
      </c>
      <c r="P15" s="410">
        <v>0</v>
      </c>
      <c r="Q15" s="410">
        <v>0</v>
      </c>
      <c r="R15" s="410">
        <v>0</v>
      </c>
      <c r="S15" s="410">
        <v>0</v>
      </c>
      <c r="T15" s="410">
        <v>0</v>
      </c>
      <c r="U15" s="410">
        <v>0</v>
      </c>
      <c r="V15" s="410">
        <v>0</v>
      </c>
    </row>
    <row r="17" spans="1:22" s="15" customFormat="1" ht="12.75" x14ac:dyDescent="0.2">
      <c r="A17" s="14" t="s">
        <v>12</v>
      </c>
      <c r="G17" s="14"/>
      <c r="H17" s="14"/>
      <c r="K17" s="14"/>
      <c r="L17" s="14"/>
      <c r="M17" s="14"/>
      <c r="N17" s="14"/>
      <c r="O17" s="14"/>
      <c r="P17" s="14"/>
      <c r="Q17" s="14"/>
      <c r="R17" s="14"/>
      <c r="S17" s="86"/>
      <c r="T17" s="462" t="s">
        <v>13</v>
      </c>
      <c r="U17" s="462"/>
      <c r="V17" s="86"/>
    </row>
    <row r="18" spans="1:22" s="15" customFormat="1" ht="12.75" customHeight="1" x14ac:dyDescent="0.2">
      <c r="K18" s="609" t="s">
        <v>14</v>
      </c>
      <c r="L18" s="609"/>
      <c r="M18" s="609"/>
      <c r="N18" s="609"/>
      <c r="O18" s="609"/>
      <c r="P18" s="609"/>
      <c r="Q18" s="609"/>
      <c r="R18" s="609"/>
      <c r="S18" s="609"/>
      <c r="T18" s="609"/>
      <c r="U18" s="609"/>
      <c r="V18" s="609"/>
    </row>
    <row r="19" spans="1:22" s="15" customFormat="1" ht="12.75" customHeight="1" x14ac:dyDescent="0.2">
      <c r="J19" s="609" t="s">
        <v>89</v>
      </c>
      <c r="K19" s="609"/>
      <c r="L19" s="609"/>
      <c r="M19" s="609"/>
      <c r="N19" s="609"/>
      <c r="O19" s="609"/>
      <c r="P19" s="609"/>
      <c r="Q19" s="609"/>
      <c r="R19" s="609"/>
      <c r="S19" s="609"/>
      <c r="T19" s="609"/>
      <c r="U19" s="609"/>
      <c r="V19" s="609"/>
    </row>
    <row r="20" spans="1:22" s="15" customFormat="1" ht="12.75" x14ac:dyDescent="0.2">
      <c r="A20" s="14"/>
      <c r="B20" s="14"/>
      <c r="K20" s="14"/>
      <c r="L20" s="14"/>
      <c r="M20" s="14"/>
      <c r="N20" s="14"/>
      <c r="O20" s="14"/>
      <c r="P20" s="14"/>
      <c r="Q20" s="520" t="s">
        <v>86</v>
      </c>
      <c r="R20" s="520"/>
      <c r="S20" s="520"/>
      <c r="T20" s="520"/>
      <c r="U20" s="520"/>
      <c r="V20" s="520"/>
    </row>
  </sheetData>
  <mergeCells count="25">
    <mergeCell ref="A6:G6"/>
    <mergeCell ref="Q20:V20"/>
    <mergeCell ref="O9:O10"/>
    <mergeCell ref="P9:R9"/>
    <mergeCell ref="S9:S10"/>
    <mergeCell ref="T9:V9"/>
    <mergeCell ref="K18:V18"/>
    <mergeCell ref="T17:U17"/>
    <mergeCell ref="J19:V19"/>
    <mergeCell ref="U1:V1"/>
    <mergeCell ref="E2:P2"/>
    <mergeCell ref="C4:Q4"/>
    <mergeCell ref="A8:A10"/>
    <mergeCell ref="B8:B10"/>
    <mergeCell ref="C8:F8"/>
    <mergeCell ref="G8:J8"/>
    <mergeCell ref="K8:N8"/>
    <mergeCell ref="O8:R8"/>
    <mergeCell ref="S8:V8"/>
    <mergeCell ref="C9:C10"/>
    <mergeCell ref="D9:F9"/>
    <mergeCell ref="G9:G10"/>
    <mergeCell ref="H9:J9"/>
    <mergeCell ref="K9:K10"/>
    <mergeCell ref="L9:N9"/>
  </mergeCells>
  <printOptions horizontalCentered="1"/>
  <pageMargins left="0.70866141732283472" right="0.70866141732283472" top="0.23622047244094491" bottom="0" header="0.31496062992125984" footer="0.31496062992125984"/>
  <pageSetup paperSize="9" scale="64" orientation="landscape" r:id="rId1"/>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X21"/>
  <sheetViews>
    <sheetView view="pageBreakPreview" topLeftCell="A4" zoomScale="90" zoomScaleNormal="90" zoomScaleSheetLayoutView="90" workbookViewId="0">
      <selection activeCell="R27" sqref="R27"/>
    </sheetView>
  </sheetViews>
  <sheetFormatPr defaultColWidth="9.140625" defaultRowHeight="15" x14ac:dyDescent="0.25"/>
  <cols>
    <col min="1" max="1" width="9.140625" style="75"/>
    <col min="2" max="2" width="16.42578125" style="75" bestFit="1" customWidth="1"/>
    <col min="3" max="3" width="9.7109375" style="75" customWidth="1"/>
    <col min="4" max="4" width="8.140625" style="75" customWidth="1"/>
    <col min="5" max="5" width="7.42578125" style="75" customWidth="1"/>
    <col min="6" max="6" width="9.140625" style="75" customWidth="1"/>
    <col min="7" max="7" width="9.5703125" style="75" customWidth="1"/>
    <col min="8" max="8" width="8.140625" style="75" customWidth="1"/>
    <col min="9" max="9" width="6.85546875" style="75" customWidth="1"/>
    <col min="10" max="10" width="9.28515625" style="75" customWidth="1"/>
    <col min="11" max="11" width="10.5703125" style="75" customWidth="1"/>
    <col min="12" max="12" width="8.7109375" style="75" customWidth="1"/>
    <col min="13" max="13" width="7.42578125" style="75" customWidth="1"/>
    <col min="14" max="14" width="8.5703125" style="75" customWidth="1"/>
    <col min="15" max="15" width="8.7109375" style="75" customWidth="1"/>
    <col min="16" max="16" width="8.5703125" style="75" customWidth="1"/>
    <col min="17" max="17" width="7.85546875" style="75" customWidth="1"/>
    <col min="18" max="18" width="8.5703125" style="75" customWidth="1"/>
    <col min="19" max="20" width="10.5703125" style="75" customWidth="1"/>
    <col min="21" max="21" width="11.140625" style="75" customWidth="1"/>
    <col min="22" max="22" width="10.7109375" style="75" bestFit="1" customWidth="1"/>
    <col min="23" max="16384" width="9.140625" style="75"/>
  </cols>
  <sheetData>
    <row r="1" spans="1:24" s="15" customFormat="1" ht="15.75" x14ac:dyDescent="0.25">
      <c r="C1" s="45"/>
      <c r="D1" s="45"/>
      <c r="E1" s="45"/>
      <c r="F1" s="45"/>
      <c r="G1" s="45"/>
      <c r="H1" s="45"/>
      <c r="I1" s="113" t="s">
        <v>0</v>
      </c>
      <c r="J1" s="113"/>
      <c r="S1" s="41"/>
      <c r="T1" s="41"/>
      <c r="U1" s="575" t="s">
        <v>828</v>
      </c>
      <c r="V1" s="575"/>
      <c r="W1" s="43"/>
      <c r="X1" s="43"/>
    </row>
    <row r="2" spans="1:24" s="15" customFormat="1" ht="20.25" x14ac:dyDescent="0.3">
      <c r="E2" s="512" t="s">
        <v>702</v>
      </c>
      <c r="F2" s="512"/>
      <c r="G2" s="512"/>
      <c r="H2" s="512"/>
      <c r="I2" s="512"/>
      <c r="J2" s="512"/>
      <c r="K2" s="512"/>
      <c r="L2" s="512"/>
      <c r="M2" s="512"/>
      <c r="N2" s="512"/>
      <c r="O2" s="512"/>
      <c r="P2" s="512"/>
    </row>
    <row r="3" spans="1:24" s="15" customFormat="1" ht="20.25" x14ac:dyDescent="0.3">
      <c r="H3" s="44"/>
      <c r="I3" s="44"/>
      <c r="J3" s="44"/>
      <c r="K3" s="44"/>
      <c r="L3" s="44"/>
      <c r="M3" s="44"/>
      <c r="N3" s="44"/>
      <c r="O3" s="44"/>
      <c r="P3" s="44"/>
    </row>
    <row r="4" spans="1:24" ht="15.75" x14ac:dyDescent="0.25">
      <c r="C4" s="513" t="s">
        <v>827</v>
      </c>
      <c r="D4" s="513"/>
      <c r="E4" s="513"/>
      <c r="F4" s="513"/>
      <c r="G4" s="513"/>
      <c r="H4" s="513"/>
      <c r="I4" s="513"/>
      <c r="J4" s="513"/>
      <c r="K4" s="513"/>
      <c r="L4" s="513"/>
      <c r="M4" s="513"/>
      <c r="N4" s="513"/>
      <c r="O4" s="513"/>
      <c r="P4" s="513"/>
      <c r="Q4" s="513"/>
      <c r="R4" s="47"/>
      <c r="S4" s="119"/>
      <c r="T4" s="119"/>
      <c r="U4" s="119"/>
      <c r="V4" s="119"/>
      <c r="W4" s="113"/>
    </row>
    <row r="5" spans="1:24" x14ac:dyDescent="0.25">
      <c r="C5" s="76"/>
      <c r="D5" s="76"/>
      <c r="E5" s="76"/>
      <c r="F5" s="76"/>
      <c r="G5" s="76"/>
      <c r="H5" s="76"/>
      <c r="M5" s="76"/>
      <c r="N5" s="76"/>
      <c r="O5" s="76"/>
      <c r="P5" s="76"/>
      <c r="Q5" s="76"/>
      <c r="R5" s="76"/>
      <c r="S5" s="76"/>
      <c r="T5" s="76"/>
      <c r="U5" s="76"/>
      <c r="V5" s="76"/>
      <c r="W5" s="76"/>
    </row>
    <row r="6" spans="1:24" x14ac:dyDescent="0.25">
      <c r="A6" s="505" t="s">
        <v>900</v>
      </c>
      <c r="B6" s="505"/>
      <c r="C6" s="505"/>
      <c r="D6" s="505"/>
      <c r="E6" s="505"/>
      <c r="F6" s="505"/>
      <c r="G6" s="505"/>
    </row>
    <row r="7" spans="1:24" x14ac:dyDescent="0.25">
      <c r="B7" s="334"/>
    </row>
    <row r="8" spans="1:24" s="79" customFormat="1" ht="24.75" customHeight="1" x14ac:dyDescent="0.25">
      <c r="A8" s="484" t="s">
        <v>2</v>
      </c>
      <c r="B8" s="741" t="s">
        <v>3</v>
      </c>
      <c r="C8" s="742" t="s">
        <v>820</v>
      </c>
      <c r="D8" s="743"/>
      <c r="E8" s="743"/>
      <c r="F8" s="743"/>
      <c r="G8" s="742" t="s">
        <v>824</v>
      </c>
      <c r="H8" s="743"/>
      <c r="I8" s="743"/>
      <c r="J8" s="743"/>
      <c r="K8" s="742" t="s">
        <v>825</v>
      </c>
      <c r="L8" s="743"/>
      <c r="M8" s="743"/>
      <c r="N8" s="743"/>
      <c r="O8" s="742" t="s">
        <v>826</v>
      </c>
      <c r="P8" s="743"/>
      <c r="Q8" s="743"/>
      <c r="R8" s="743"/>
      <c r="S8" s="755" t="s">
        <v>19</v>
      </c>
      <c r="T8" s="756"/>
      <c r="U8" s="756"/>
      <c r="V8" s="756"/>
    </row>
    <row r="9" spans="1:24" s="80" customFormat="1" ht="29.25" customHeight="1" x14ac:dyDescent="0.25">
      <c r="A9" s="484"/>
      <c r="B9" s="741"/>
      <c r="C9" s="757" t="s">
        <v>821</v>
      </c>
      <c r="D9" s="759" t="s">
        <v>823</v>
      </c>
      <c r="E9" s="760"/>
      <c r="F9" s="761"/>
      <c r="G9" s="757" t="s">
        <v>821</v>
      </c>
      <c r="H9" s="759" t="s">
        <v>823</v>
      </c>
      <c r="I9" s="760"/>
      <c r="J9" s="761"/>
      <c r="K9" s="757" t="s">
        <v>821</v>
      </c>
      <c r="L9" s="759" t="s">
        <v>823</v>
      </c>
      <c r="M9" s="760"/>
      <c r="N9" s="761"/>
      <c r="O9" s="757" t="s">
        <v>821</v>
      </c>
      <c r="P9" s="759" t="s">
        <v>823</v>
      </c>
      <c r="Q9" s="760"/>
      <c r="R9" s="761"/>
      <c r="S9" s="757" t="s">
        <v>821</v>
      </c>
      <c r="T9" s="759" t="s">
        <v>823</v>
      </c>
      <c r="U9" s="760"/>
      <c r="V9" s="761"/>
    </row>
    <row r="10" spans="1:24" s="80" customFormat="1" ht="46.5" customHeight="1" x14ac:dyDescent="0.25">
      <c r="A10" s="484"/>
      <c r="B10" s="741"/>
      <c r="C10" s="758"/>
      <c r="D10" s="74" t="s">
        <v>822</v>
      </c>
      <c r="E10" s="74" t="s">
        <v>207</v>
      </c>
      <c r="F10" s="74" t="s">
        <v>19</v>
      </c>
      <c r="G10" s="758"/>
      <c r="H10" s="74" t="s">
        <v>822</v>
      </c>
      <c r="I10" s="74" t="s">
        <v>207</v>
      </c>
      <c r="J10" s="74" t="s">
        <v>19</v>
      </c>
      <c r="K10" s="758"/>
      <c r="L10" s="74" t="s">
        <v>822</v>
      </c>
      <c r="M10" s="74" t="s">
        <v>207</v>
      </c>
      <c r="N10" s="74" t="s">
        <v>19</v>
      </c>
      <c r="O10" s="758"/>
      <c r="P10" s="74" t="s">
        <v>822</v>
      </c>
      <c r="Q10" s="74" t="s">
        <v>207</v>
      </c>
      <c r="R10" s="74" t="s">
        <v>19</v>
      </c>
      <c r="S10" s="758"/>
      <c r="T10" s="74" t="s">
        <v>822</v>
      </c>
      <c r="U10" s="74" t="s">
        <v>207</v>
      </c>
      <c r="V10" s="74" t="s">
        <v>19</v>
      </c>
    </row>
    <row r="11" spans="1:24" s="160" customFormat="1" ht="16.149999999999999" customHeight="1" x14ac:dyDescent="0.25">
      <c r="A11" s="335">
        <v>1</v>
      </c>
      <c r="B11" s="159">
        <v>2</v>
      </c>
      <c r="C11" s="159">
        <v>3</v>
      </c>
      <c r="D11" s="335">
        <v>4</v>
      </c>
      <c r="E11" s="159">
        <v>5</v>
      </c>
      <c r="F11" s="159">
        <v>6</v>
      </c>
      <c r="G11" s="335">
        <v>7</v>
      </c>
      <c r="H11" s="159">
        <v>8</v>
      </c>
      <c r="I11" s="159">
        <v>9</v>
      </c>
      <c r="J11" s="335">
        <v>10</v>
      </c>
      <c r="K11" s="159">
        <v>11</v>
      </c>
      <c r="L11" s="159">
        <v>12</v>
      </c>
      <c r="M11" s="335">
        <v>13</v>
      </c>
      <c r="N11" s="159">
        <v>14</v>
      </c>
      <c r="O11" s="159">
        <v>15</v>
      </c>
      <c r="P11" s="335">
        <v>16</v>
      </c>
      <c r="Q11" s="159">
        <v>17</v>
      </c>
      <c r="R11" s="159">
        <v>18</v>
      </c>
      <c r="S11" s="335">
        <v>19</v>
      </c>
      <c r="T11" s="159">
        <v>20</v>
      </c>
      <c r="U11" s="159">
        <v>21</v>
      </c>
      <c r="V11" s="335">
        <v>22</v>
      </c>
    </row>
    <row r="12" spans="1:24" ht="18.75" customHeight="1" x14ac:dyDescent="0.25">
      <c r="A12" s="410">
        <v>1</v>
      </c>
      <c r="B12" s="408" t="s">
        <v>901</v>
      </c>
      <c r="C12" s="410">
        <v>0</v>
      </c>
      <c r="D12" s="410">
        <v>0</v>
      </c>
      <c r="E12" s="410">
        <v>0</v>
      </c>
      <c r="F12" s="410">
        <v>0</v>
      </c>
      <c r="G12" s="410">
        <v>0</v>
      </c>
      <c r="H12" s="410">
        <v>0</v>
      </c>
      <c r="I12" s="410">
        <v>0</v>
      </c>
      <c r="J12" s="410">
        <v>0</v>
      </c>
      <c r="K12" s="410">
        <v>0</v>
      </c>
      <c r="L12" s="410">
        <v>0</v>
      </c>
      <c r="M12" s="410">
        <v>0</v>
      </c>
      <c r="N12" s="410">
        <v>0</v>
      </c>
      <c r="O12" s="410">
        <v>0</v>
      </c>
      <c r="P12" s="410">
        <v>0</v>
      </c>
      <c r="Q12" s="410">
        <v>0</v>
      </c>
      <c r="R12" s="410">
        <v>0</v>
      </c>
      <c r="S12" s="410">
        <v>0</v>
      </c>
      <c r="T12" s="410">
        <v>0</v>
      </c>
      <c r="U12" s="410">
        <v>0</v>
      </c>
      <c r="V12" s="410">
        <v>0</v>
      </c>
    </row>
    <row r="13" spans="1:24" ht="20.25" customHeight="1" x14ac:dyDescent="0.25">
      <c r="A13" s="410">
        <v>2</v>
      </c>
      <c r="B13" s="409" t="s">
        <v>902</v>
      </c>
      <c r="C13" s="410">
        <v>0</v>
      </c>
      <c r="D13" s="410">
        <v>0</v>
      </c>
      <c r="E13" s="410">
        <v>0</v>
      </c>
      <c r="F13" s="410">
        <v>0</v>
      </c>
      <c r="G13" s="410">
        <v>0</v>
      </c>
      <c r="H13" s="410">
        <v>0</v>
      </c>
      <c r="I13" s="410">
        <v>0</v>
      </c>
      <c r="J13" s="410">
        <v>0</v>
      </c>
      <c r="K13" s="410">
        <v>0</v>
      </c>
      <c r="L13" s="410">
        <v>0</v>
      </c>
      <c r="M13" s="410">
        <v>0</v>
      </c>
      <c r="N13" s="410">
        <v>0</v>
      </c>
      <c r="O13" s="410">
        <v>0</v>
      </c>
      <c r="P13" s="410">
        <v>0</v>
      </c>
      <c r="Q13" s="410">
        <v>0</v>
      </c>
      <c r="R13" s="410">
        <v>0</v>
      </c>
      <c r="S13" s="410">
        <v>0</v>
      </c>
      <c r="T13" s="410">
        <v>0</v>
      </c>
      <c r="U13" s="410">
        <v>0</v>
      </c>
      <c r="V13" s="410">
        <v>0</v>
      </c>
    </row>
    <row r="14" spans="1:24" x14ac:dyDescent="0.25">
      <c r="A14" s="410">
        <v>3</v>
      </c>
      <c r="B14" s="409" t="s">
        <v>903</v>
      </c>
      <c r="C14" s="410">
        <v>0</v>
      </c>
      <c r="D14" s="410">
        <v>0</v>
      </c>
      <c r="E14" s="410">
        <v>0</v>
      </c>
      <c r="F14" s="410">
        <v>0</v>
      </c>
      <c r="G14" s="410">
        <v>0</v>
      </c>
      <c r="H14" s="410">
        <v>0</v>
      </c>
      <c r="I14" s="410">
        <v>0</v>
      </c>
      <c r="J14" s="410">
        <v>0</v>
      </c>
      <c r="K14" s="410">
        <v>0</v>
      </c>
      <c r="L14" s="410">
        <v>0</v>
      </c>
      <c r="M14" s="410">
        <v>0</v>
      </c>
      <c r="N14" s="410">
        <v>0</v>
      </c>
      <c r="O14" s="410">
        <v>0</v>
      </c>
      <c r="P14" s="410">
        <v>0</v>
      </c>
      <c r="Q14" s="410">
        <v>0</v>
      </c>
      <c r="R14" s="410">
        <v>0</v>
      </c>
      <c r="S14" s="410">
        <v>0</v>
      </c>
      <c r="T14" s="410">
        <v>0</v>
      </c>
      <c r="U14" s="410">
        <v>0</v>
      </c>
      <c r="V14" s="410">
        <v>0</v>
      </c>
    </row>
    <row r="15" spans="1:24" x14ac:dyDescent="0.25">
      <c r="A15" s="404" t="s">
        <v>19</v>
      </c>
      <c r="B15" s="402"/>
      <c r="C15" s="410">
        <v>0</v>
      </c>
      <c r="D15" s="410">
        <v>0</v>
      </c>
      <c r="E15" s="410">
        <v>0</v>
      </c>
      <c r="F15" s="410">
        <v>0</v>
      </c>
      <c r="G15" s="410">
        <v>0</v>
      </c>
      <c r="H15" s="410">
        <v>0</v>
      </c>
      <c r="I15" s="410">
        <v>0</v>
      </c>
      <c r="J15" s="410">
        <v>0</v>
      </c>
      <c r="K15" s="410">
        <v>0</v>
      </c>
      <c r="L15" s="410">
        <v>0</v>
      </c>
      <c r="M15" s="410">
        <v>0</v>
      </c>
      <c r="N15" s="410">
        <v>0</v>
      </c>
      <c r="O15" s="410">
        <v>0</v>
      </c>
      <c r="P15" s="410">
        <v>0</v>
      </c>
      <c r="Q15" s="410">
        <v>0</v>
      </c>
      <c r="R15" s="410">
        <v>0</v>
      </c>
      <c r="S15" s="410">
        <v>0</v>
      </c>
      <c r="T15" s="410">
        <v>0</v>
      </c>
      <c r="U15" s="410">
        <v>0</v>
      </c>
      <c r="V15" s="410">
        <v>0</v>
      </c>
    </row>
    <row r="17" spans="1:22" s="15" customFormat="1" ht="12.75" x14ac:dyDescent="0.2">
      <c r="A17" s="14" t="s">
        <v>12</v>
      </c>
      <c r="G17" s="14"/>
      <c r="H17" s="14"/>
      <c r="K17" s="14"/>
      <c r="L17" s="14"/>
      <c r="M17" s="14"/>
      <c r="N17" s="14"/>
      <c r="O17" s="14"/>
      <c r="P17" s="14"/>
      <c r="Q17" s="14"/>
      <c r="R17" s="14"/>
      <c r="S17" s="462"/>
      <c r="T17" s="462"/>
      <c r="U17" s="462"/>
      <c r="V17" s="462"/>
    </row>
    <row r="18" spans="1:22" s="15" customFormat="1" ht="12.75" customHeight="1" x14ac:dyDescent="0.25">
      <c r="K18" s="36"/>
      <c r="L18" s="36"/>
      <c r="M18" s="36"/>
      <c r="N18" s="36"/>
      <c r="O18" s="36"/>
      <c r="P18" s="36"/>
      <c r="Q18" s="36"/>
      <c r="R18" s="75"/>
      <c r="S18" s="462" t="s">
        <v>13</v>
      </c>
      <c r="T18" s="462"/>
      <c r="U18" s="36"/>
      <c r="V18" s="36"/>
    </row>
    <row r="19" spans="1:22" s="15" customFormat="1" ht="12.75" customHeight="1" x14ac:dyDescent="0.2">
      <c r="K19" s="36"/>
      <c r="L19" s="36"/>
      <c r="M19" s="36"/>
      <c r="N19" s="36"/>
      <c r="O19" s="36"/>
      <c r="P19" s="36"/>
      <c r="Q19" s="36"/>
      <c r="R19" s="36" t="s">
        <v>14</v>
      </c>
      <c r="S19" s="36"/>
      <c r="T19" s="36"/>
      <c r="U19" s="36"/>
      <c r="V19" s="36"/>
    </row>
    <row r="20" spans="1:22" s="15" customFormat="1" ht="12.75" x14ac:dyDescent="0.2">
      <c r="A20" s="14"/>
      <c r="B20" s="14"/>
      <c r="K20" s="14"/>
      <c r="L20" s="14"/>
      <c r="M20" s="14"/>
      <c r="N20" s="14"/>
      <c r="O20" s="14"/>
      <c r="P20" s="14"/>
      <c r="Q20" s="36"/>
      <c r="R20" s="36" t="s">
        <v>89</v>
      </c>
      <c r="S20" s="36"/>
      <c r="T20" s="36"/>
      <c r="U20" s="36"/>
      <c r="V20" s="36"/>
    </row>
    <row r="21" spans="1:22" x14ac:dyDescent="0.25">
      <c r="R21" s="461" t="s">
        <v>86</v>
      </c>
      <c r="S21" s="461"/>
      <c r="T21" s="461"/>
    </row>
  </sheetData>
  <mergeCells count="24">
    <mergeCell ref="B8:B10"/>
    <mergeCell ref="A8:A10"/>
    <mergeCell ref="S18:T18"/>
    <mergeCell ref="O8:R8"/>
    <mergeCell ref="K8:N8"/>
    <mergeCell ref="G8:J8"/>
    <mergeCell ref="L9:N9"/>
    <mergeCell ref="O9:O10"/>
    <mergeCell ref="R21:T21"/>
    <mergeCell ref="U1:V1"/>
    <mergeCell ref="C8:F8"/>
    <mergeCell ref="D9:F9"/>
    <mergeCell ref="C9:C10"/>
    <mergeCell ref="G9:G10"/>
    <mergeCell ref="S8:V8"/>
    <mergeCell ref="S9:S10"/>
    <mergeCell ref="T9:V9"/>
    <mergeCell ref="E2:P2"/>
    <mergeCell ref="C4:Q4"/>
    <mergeCell ref="P9:R9"/>
    <mergeCell ref="H9:J9"/>
    <mergeCell ref="K9:K10"/>
    <mergeCell ref="S17:V17"/>
    <mergeCell ref="A6:G6"/>
  </mergeCells>
  <printOptions horizontalCentered="1"/>
  <pageMargins left="0.70866141732283472" right="0.70866141732283472" top="0.23622047244094491" bottom="0" header="0.31496062992125984" footer="0.31496062992125984"/>
  <pageSetup paperSize="9" scale="65" orientation="landscape" r:id="rId1"/>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S21"/>
  <sheetViews>
    <sheetView view="pageBreakPreview" topLeftCell="A4" zoomScaleNormal="85" zoomScaleSheetLayoutView="100" workbookViewId="0">
      <selection activeCell="L11" sqref="L11:L14"/>
    </sheetView>
  </sheetViews>
  <sheetFormatPr defaultColWidth="8.85546875" defaultRowHeight="14.25" x14ac:dyDescent="0.2"/>
  <cols>
    <col min="1" max="1" width="8.140625" style="73" customWidth="1"/>
    <col min="2" max="2" width="16.28515625" style="73" customWidth="1"/>
    <col min="3" max="3" width="12.140625" style="73" customWidth="1"/>
    <col min="4" max="4" width="11.7109375" style="73" customWidth="1"/>
    <col min="5" max="5" width="11.28515625" style="73" customWidth="1"/>
    <col min="6" max="6" width="17.140625" style="73" customWidth="1"/>
    <col min="7" max="7" width="15.140625" style="73" customWidth="1"/>
    <col min="8" max="8" width="14.42578125" style="73" customWidth="1"/>
    <col min="9" max="9" width="14.85546875" style="73" customWidth="1"/>
    <col min="10" max="10" width="18.42578125" style="73" customWidth="1"/>
    <col min="11" max="11" width="17.28515625" style="73" customWidth="1"/>
    <col min="12" max="12" width="16.28515625" style="73" customWidth="1"/>
    <col min="13" max="16384" width="8.85546875" style="73"/>
  </cols>
  <sheetData>
    <row r="1" spans="1:19" ht="15" x14ac:dyDescent="0.2">
      <c r="B1" s="15"/>
      <c r="C1" s="15"/>
      <c r="D1" s="15"/>
      <c r="E1" s="15"/>
      <c r="F1" s="1"/>
      <c r="G1" s="1"/>
      <c r="H1" s="15"/>
      <c r="J1" s="41"/>
      <c r="K1" s="605" t="s">
        <v>541</v>
      </c>
      <c r="L1" s="605"/>
    </row>
    <row r="2" spans="1:19" ht="15.75" x14ac:dyDescent="0.25">
      <c r="B2" s="511" t="s">
        <v>0</v>
      </c>
      <c r="C2" s="511"/>
      <c r="D2" s="511"/>
      <c r="E2" s="511"/>
      <c r="F2" s="511"/>
      <c r="G2" s="511"/>
      <c r="H2" s="511"/>
      <c r="I2" s="511"/>
      <c r="J2" s="511"/>
    </row>
    <row r="3" spans="1:19" ht="20.25" x14ac:dyDescent="0.3">
      <c r="B3" s="512" t="s">
        <v>702</v>
      </c>
      <c r="C3" s="512"/>
      <c r="D3" s="512"/>
      <c r="E3" s="512"/>
      <c r="F3" s="512"/>
      <c r="G3" s="512"/>
      <c r="H3" s="512"/>
      <c r="I3" s="512"/>
      <c r="J3" s="512"/>
    </row>
    <row r="4" spans="1:19" ht="20.25" x14ac:dyDescent="0.3">
      <c r="B4" s="133"/>
      <c r="C4" s="133"/>
      <c r="D4" s="133"/>
      <c r="E4" s="133"/>
      <c r="F4" s="133"/>
      <c r="G4" s="133"/>
      <c r="H4" s="133"/>
      <c r="I4" s="133"/>
      <c r="J4" s="133"/>
    </row>
    <row r="5" spans="1:19" ht="15.6" customHeight="1" x14ac:dyDescent="0.25">
      <c r="B5" s="765" t="s">
        <v>836</v>
      </c>
      <c r="C5" s="765"/>
      <c r="D5" s="765"/>
      <c r="E5" s="765"/>
      <c r="F5" s="765"/>
      <c r="G5" s="765"/>
      <c r="H5" s="765"/>
      <c r="I5" s="765"/>
      <c r="J5" s="765"/>
      <c r="K5" s="765"/>
      <c r="L5" s="765"/>
    </row>
    <row r="6" spans="1:19" x14ac:dyDescent="0.2">
      <c r="A6" s="505" t="s">
        <v>900</v>
      </c>
      <c r="B6" s="505"/>
      <c r="C6" s="505"/>
      <c r="D6" s="505"/>
      <c r="E6" s="505"/>
      <c r="F6" s="505"/>
      <c r="G6" s="505"/>
    </row>
    <row r="7" spans="1:19" ht="15" customHeight="1" x14ac:dyDescent="0.25">
      <c r="A7" s="773" t="s">
        <v>112</v>
      </c>
      <c r="B7" s="746" t="s">
        <v>3</v>
      </c>
      <c r="C7" s="776" t="s">
        <v>27</v>
      </c>
      <c r="D7" s="776"/>
      <c r="E7" s="776"/>
      <c r="F7" s="776"/>
      <c r="G7" s="762" t="s">
        <v>28</v>
      </c>
      <c r="H7" s="763"/>
      <c r="I7" s="763"/>
      <c r="J7" s="764"/>
      <c r="K7" s="746" t="s">
        <v>384</v>
      </c>
      <c r="L7" s="741" t="s">
        <v>673</v>
      </c>
    </row>
    <row r="8" spans="1:19" ht="31.15" customHeight="1" x14ac:dyDescent="0.2">
      <c r="A8" s="774"/>
      <c r="B8" s="766"/>
      <c r="C8" s="741" t="s">
        <v>245</v>
      </c>
      <c r="D8" s="746" t="s">
        <v>441</v>
      </c>
      <c r="E8" s="767" t="s">
        <v>100</v>
      </c>
      <c r="F8" s="748"/>
      <c r="G8" s="747" t="s">
        <v>245</v>
      </c>
      <c r="H8" s="741" t="s">
        <v>441</v>
      </c>
      <c r="I8" s="768" t="s">
        <v>100</v>
      </c>
      <c r="J8" s="769"/>
      <c r="K8" s="766"/>
      <c r="L8" s="741"/>
    </row>
    <row r="9" spans="1:19" ht="69.75" customHeight="1" x14ac:dyDescent="0.2">
      <c r="A9" s="775"/>
      <c r="B9" s="747"/>
      <c r="C9" s="741"/>
      <c r="D9" s="747"/>
      <c r="E9" s="88" t="s">
        <v>775</v>
      </c>
      <c r="F9" s="88" t="s">
        <v>442</v>
      </c>
      <c r="G9" s="741"/>
      <c r="H9" s="741"/>
      <c r="I9" s="88" t="s">
        <v>775</v>
      </c>
      <c r="J9" s="88" t="s">
        <v>442</v>
      </c>
      <c r="K9" s="747"/>
      <c r="L9" s="741"/>
      <c r="M9" s="116"/>
      <c r="N9" s="116"/>
      <c r="O9" s="116"/>
    </row>
    <row r="10" spans="1:19" x14ac:dyDescent="0.2">
      <c r="A10" s="162">
        <v>1</v>
      </c>
      <c r="B10" s="161">
        <v>2</v>
      </c>
      <c r="C10" s="162">
        <v>3</v>
      </c>
      <c r="D10" s="161">
        <v>4</v>
      </c>
      <c r="E10" s="162">
        <v>5</v>
      </c>
      <c r="F10" s="161">
        <v>6</v>
      </c>
      <c r="G10" s="162">
        <v>7</v>
      </c>
      <c r="H10" s="161">
        <v>8</v>
      </c>
      <c r="I10" s="162">
        <v>9</v>
      </c>
      <c r="J10" s="161">
        <v>10</v>
      </c>
      <c r="K10" s="162" t="s">
        <v>549</v>
      </c>
      <c r="L10" s="161">
        <v>12</v>
      </c>
      <c r="M10" s="116"/>
      <c r="N10" s="116"/>
      <c r="O10" s="116"/>
    </row>
    <row r="11" spans="1:19" s="114" customFormat="1" x14ac:dyDescent="0.2">
      <c r="A11" s="412">
        <v>1</v>
      </c>
      <c r="B11" s="408" t="s">
        <v>901</v>
      </c>
      <c r="C11" s="413">
        <v>9666</v>
      </c>
      <c r="D11" s="413">
        <v>91</v>
      </c>
      <c r="E11" s="413">
        <v>91</v>
      </c>
      <c r="F11" s="413">
        <v>0</v>
      </c>
      <c r="G11" s="413">
        <v>7155</v>
      </c>
      <c r="H11" s="413">
        <v>223</v>
      </c>
      <c r="I11" s="413">
        <v>223</v>
      </c>
      <c r="J11" s="413">
        <v>0</v>
      </c>
      <c r="K11" s="412">
        <v>314</v>
      </c>
      <c r="L11" s="448" t="s">
        <v>7</v>
      </c>
      <c r="M11" s="116"/>
      <c r="N11" s="116"/>
      <c r="O11" s="116"/>
      <c r="P11" s="116"/>
      <c r="Q11" s="116"/>
      <c r="R11" s="116"/>
      <c r="S11" s="116"/>
    </row>
    <row r="12" spans="1:19" x14ac:dyDescent="0.2">
      <c r="A12" s="412">
        <v>2</v>
      </c>
      <c r="B12" s="409" t="s">
        <v>902</v>
      </c>
      <c r="C12" s="413">
        <v>6690</v>
      </c>
      <c r="D12" s="413">
        <v>163</v>
      </c>
      <c r="E12" s="413">
        <v>163</v>
      </c>
      <c r="F12" s="413">
        <v>0</v>
      </c>
      <c r="G12" s="413">
        <v>4708</v>
      </c>
      <c r="H12" s="413">
        <v>148</v>
      </c>
      <c r="I12" s="413">
        <v>148</v>
      </c>
      <c r="J12" s="413">
        <v>0</v>
      </c>
      <c r="K12" s="412">
        <v>311</v>
      </c>
      <c r="L12" s="448" t="s">
        <v>7</v>
      </c>
      <c r="M12" s="116"/>
      <c r="N12" s="116"/>
      <c r="O12" s="116"/>
    </row>
    <row r="13" spans="1:19" x14ac:dyDescent="0.2">
      <c r="A13" s="412">
        <v>3</v>
      </c>
      <c r="B13" s="409" t="s">
        <v>903</v>
      </c>
      <c r="C13" s="412">
        <v>2716</v>
      </c>
      <c r="D13" s="412">
        <v>44</v>
      </c>
      <c r="E13" s="412">
        <v>44</v>
      </c>
      <c r="F13" s="412">
        <v>0</v>
      </c>
      <c r="G13" s="412">
        <v>1402</v>
      </c>
      <c r="H13" s="412">
        <v>52</v>
      </c>
      <c r="I13" s="412">
        <v>52</v>
      </c>
      <c r="J13" s="412">
        <v>0</v>
      </c>
      <c r="K13" s="412">
        <v>96</v>
      </c>
      <c r="L13" s="448" t="s">
        <v>7</v>
      </c>
      <c r="M13" s="116"/>
      <c r="N13" s="116"/>
      <c r="O13" s="116"/>
    </row>
    <row r="14" spans="1:19" ht="15" x14ac:dyDescent="0.25">
      <c r="A14" s="414" t="s">
        <v>19</v>
      </c>
      <c r="B14" s="415"/>
      <c r="C14" s="416">
        <f t="shared" ref="C14:K14" si="0">SUM(C11:C13)</f>
        <v>19072</v>
      </c>
      <c r="D14" s="416">
        <f t="shared" si="0"/>
        <v>298</v>
      </c>
      <c r="E14" s="416">
        <f t="shared" si="0"/>
        <v>298</v>
      </c>
      <c r="F14" s="416">
        <f t="shared" si="0"/>
        <v>0</v>
      </c>
      <c r="G14" s="416">
        <f t="shared" si="0"/>
        <v>13265</v>
      </c>
      <c r="H14" s="416">
        <f t="shared" si="0"/>
        <v>423</v>
      </c>
      <c r="I14" s="416">
        <f t="shared" si="0"/>
        <v>423</v>
      </c>
      <c r="J14" s="416">
        <f t="shared" si="0"/>
        <v>0</v>
      </c>
      <c r="K14" s="416">
        <f t="shared" si="0"/>
        <v>721</v>
      </c>
      <c r="L14" s="448" t="s">
        <v>7</v>
      </c>
    </row>
    <row r="15" spans="1:19" ht="15" x14ac:dyDescent="0.25">
      <c r="A15" s="297" t="s">
        <v>19</v>
      </c>
      <c r="B15" s="114"/>
      <c r="C15" s="114"/>
      <c r="D15" s="114"/>
      <c r="E15" s="114"/>
      <c r="F15" s="114"/>
      <c r="G15" s="114"/>
      <c r="H15" s="114"/>
      <c r="I15" s="114"/>
      <c r="J15" s="114"/>
      <c r="K15" s="114"/>
      <c r="L15" s="115"/>
    </row>
    <row r="16" spans="1:19" ht="17.25" customHeight="1" x14ac:dyDescent="0.2">
      <c r="A16" s="770" t="s">
        <v>118</v>
      </c>
      <c r="B16" s="771"/>
      <c r="C16" s="771"/>
      <c r="D16" s="771"/>
      <c r="E16" s="771"/>
      <c r="F16" s="771"/>
      <c r="G16" s="771"/>
      <c r="H16" s="771"/>
      <c r="I16" s="771"/>
      <c r="J16" s="771"/>
      <c r="K16" s="772"/>
      <c r="L16" s="772"/>
    </row>
    <row r="18" spans="1:19" s="15" customFormat="1" ht="15.75" customHeight="1" x14ac:dyDescent="0.25">
      <c r="A18" s="520" t="s">
        <v>12</v>
      </c>
      <c r="B18" s="520"/>
      <c r="C18" s="1"/>
      <c r="D18" s="14"/>
      <c r="E18" s="14"/>
      <c r="H18" s="85"/>
      <c r="I18" s="85"/>
      <c r="J18" s="75"/>
      <c r="K18" s="462" t="s">
        <v>13</v>
      </c>
      <c r="L18" s="462"/>
      <c r="M18" s="36"/>
    </row>
    <row r="19" spans="1:19" s="15" customFormat="1" ht="13.15" customHeight="1" x14ac:dyDescent="0.2">
      <c r="J19" s="36" t="s">
        <v>14</v>
      </c>
      <c r="K19" s="36"/>
      <c r="L19" s="36"/>
      <c r="M19" s="36"/>
      <c r="N19" s="86"/>
      <c r="O19" s="86"/>
      <c r="P19" s="86"/>
      <c r="Q19" s="86"/>
      <c r="R19" s="86"/>
      <c r="S19" s="86"/>
    </row>
    <row r="20" spans="1:19" s="15" customFormat="1" ht="12.75" x14ac:dyDescent="0.2">
      <c r="J20" s="36" t="s">
        <v>89</v>
      </c>
      <c r="K20" s="36"/>
      <c r="L20" s="36"/>
      <c r="M20" s="36"/>
      <c r="N20" s="86"/>
      <c r="O20" s="86"/>
      <c r="P20" s="86"/>
      <c r="Q20" s="86"/>
      <c r="R20" s="86"/>
      <c r="S20" s="86"/>
    </row>
    <row r="21" spans="1:19" s="15" customFormat="1" ht="15" x14ac:dyDescent="0.25">
      <c r="B21" s="14"/>
      <c r="C21" s="14"/>
      <c r="D21" s="14"/>
      <c r="E21" s="14"/>
      <c r="J21" s="461" t="s">
        <v>86</v>
      </c>
      <c r="K21" s="461"/>
      <c r="L21" s="461"/>
      <c r="M21" s="75"/>
    </row>
  </sheetData>
  <mergeCells count="21">
    <mergeCell ref="J21:L21"/>
    <mergeCell ref="L7:L9"/>
    <mergeCell ref="A16:L16"/>
    <mergeCell ref="A7:A9"/>
    <mergeCell ref="B7:B9"/>
    <mergeCell ref="K18:L18"/>
    <mergeCell ref="A18:B18"/>
    <mergeCell ref="C8:C9"/>
    <mergeCell ref="H8:H9"/>
    <mergeCell ref="G8:G9"/>
    <mergeCell ref="C7:F7"/>
    <mergeCell ref="D8:D9"/>
    <mergeCell ref="K1:L1"/>
    <mergeCell ref="B2:J2"/>
    <mergeCell ref="B3:J3"/>
    <mergeCell ref="G7:J7"/>
    <mergeCell ref="B5:L5"/>
    <mergeCell ref="K7:K9"/>
    <mergeCell ref="E8:F8"/>
    <mergeCell ref="I8:J8"/>
    <mergeCell ref="A6:G6"/>
  </mergeCells>
  <phoneticPr fontId="0" type="noConversion"/>
  <printOptions horizontalCentered="1"/>
  <pageMargins left="0.70866141732283472" right="0.70866141732283472" top="0.23622047244094491" bottom="0" header="0.31496062992125984" footer="0.31496062992125984"/>
  <pageSetup paperSize="9" scale="77" orientation="landscape" r:id="rId1"/>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IO36"/>
  <sheetViews>
    <sheetView view="pageBreakPreview" topLeftCell="A4" zoomScale="85" zoomScaleNormal="90" zoomScaleSheetLayoutView="85" workbookViewId="0">
      <selection activeCell="U27" sqref="U27"/>
    </sheetView>
  </sheetViews>
  <sheetFormatPr defaultColWidth="9.140625" defaultRowHeight="12.75" x14ac:dyDescent="0.2"/>
  <cols>
    <col min="1" max="1" width="4.7109375" style="182" customWidth="1"/>
    <col min="2" max="2" width="33.28515625" style="182" customWidth="1"/>
    <col min="3" max="11" width="7.85546875" style="182" customWidth="1"/>
    <col min="12" max="23" width="8" style="182" customWidth="1"/>
    <col min="24" max="16384" width="9.140625" style="182"/>
  </cols>
  <sheetData>
    <row r="1" spans="1:249" ht="15" x14ac:dyDescent="0.2">
      <c r="O1" s="796" t="s">
        <v>554</v>
      </c>
      <c r="P1" s="796"/>
      <c r="Q1" s="796"/>
      <c r="R1" s="796"/>
      <c r="S1" s="796"/>
      <c r="T1" s="796"/>
      <c r="U1" s="796"/>
    </row>
    <row r="2" spans="1:249" ht="15.75" x14ac:dyDescent="0.25">
      <c r="G2" s="183"/>
      <c r="H2" s="183"/>
      <c r="I2" s="184"/>
      <c r="J2" s="183" t="s">
        <v>0</v>
      </c>
      <c r="K2" s="184"/>
      <c r="L2" s="184"/>
      <c r="M2" s="184"/>
      <c r="N2" s="184"/>
      <c r="O2" s="184"/>
      <c r="P2" s="184"/>
      <c r="Q2" s="184"/>
      <c r="R2" s="184"/>
      <c r="S2" s="184"/>
      <c r="T2" s="184"/>
      <c r="U2" s="184"/>
    </row>
    <row r="3" spans="1:249" ht="15.75" x14ac:dyDescent="0.25">
      <c r="F3" s="183"/>
      <c r="G3" s="183"/>
      <c r="H3" s="183"/>
      <c r="I3" s="184"/>
      <c r="J3" s="184"/>
      <c r="K3" s="184"/>
      <c r="L3" s="184"/>
      <c r="M3" s="184"/>
      <c r="N3" s="184"/>
      <c r="O3" s="184"/>
      <c r="P3" s="184"/>
      <c r="Q3" s="184"/>
      <c r="R3" s="184"/>
      <c r="S3" s="184"/>
      <c r="T3" s="184"/>
      <c r="U3" s="184"/>
    </row>
    <row r="4" spans="1:249" ht="18" x14ac:dyDescent="0.25">
      <c r="B4" s="797" t="s">
        <v>702</v>
      </c>
      <c r="C4" s="797"/>
      <c r="D4" s="797"/>
      <c r="E4" s="797"/>
      <c r="F4" s="797"/>
      <c r="G4" s="797"/>
      <c r="H4" s="797"/>
      <c r="I4" s="797"/>
      <c r="J4" s="797"/>
      <c r="K4" s="797"/>
      <c r="L4" s="797"/>
      <c r="M4" s="797"/>
      <c r="N4" s="797"/>
      <c r="O4" s="797"/>
      <c r="P4" s="797"/>
      <c r="Q4" s="797"/>
      <c r="R4" s="797"/>
      <c r="S4" s="797"/>
      <c r="T4" s="797"/>
      <c r="U4" s="797"/>
    </row>
    <row r="6" spans="1:249" ht="15.75" x14ac:dyDescent="0.25">
      <c r="B6" s="798" t="s">
        <v>716</v>
      </c>
      <c r="C6" s="798"/>
      <c r="D6" s="798"/>
      <c r="E6" s="798"/>
      <c r="F6" s="798"/>
      <c r="G6" s="798"/>
      <c r="H6" s="798"/>
      <c r="I6" s="798"/>
      <c r="J6" s="798"/>
      <c r="K6" s="798"/>
      <c r="L6" s="798"/>
      <c r="M6" s="798"/>
      <c r="N6" s="798"/>
      <c r="O6" s="798"/>
      <c r="P6" s="798"/>
      <c r="Q6" s="798"/>
      <c r="R6" s="798"/>
      <c r="S6" s="798"/>
      <c r="T6" s="798"/>
      <c r="U6" s="798"/>
    </row>
    <row r="8" spans="1:249" x14ac:dyDescent="0.2">
      <c r="A8" s="799" t="s">
        <v>165</v>
      </c>
      <c r="B8" s="799"/>
    </row>
    <row r="9" spans="1:249" ht="18" x14ac:dyDescent="0.25">
      <c r="A9" s="185"/>
      <c r="B9" s="185"/>
      <c r="V9" s="784" t="s">
        <v>253</v>
      </c>
      <c r="W9" s="784"/>
    </row>
    <row r="10" spans="1:249" ht="12.75" customHeight="1" x14ac:dyDescent="0.2">
      <c r="A10" s="785" t="s">
        <v>2</v>
      </c>
      <c r="B10" s="785" t="s">
        <v>113</v>
      </c>
      <c r="C10" s="787" t="s">
        <v>27</v>
      </c>
      <c r="D10" s="788"/>
      <c r="E10" s="788"/>
      <c r="F10" s="788"/>
      <c r="G10" s="788"/>
      <c r="H10" s="788"/>
      <c r="I10" s="788"/>
      <c r="J10" s="788"/>
      <c r="K10" s="789"/>
      <c r="L10" s="787" t="s">
        <v>28</v>
      </c>
      <c r="M10" s="788"/>
      <c r="N10" s="788"/>
      <c r="O10" s="788"/>
      <c r="P10" s="788"/>
      <c r="Q10" s="788"/>
      <c r="R10" s="788"/>
      <c r="S10" s="788"/>
      <c r="T10" s="789"/>
      <c r="U10" s="790" t="s">
        <v>143</v>
      </c>
      <c r="V10" s="791"/>
      <c r="W10" s="792"/>
      <c r="X10" s="187"/>
      <c r="Y10" s="187"/>
      <c r="Z10" s="187"/>
      <c r="AA10" s="187"/>
      <c r="AB10" s="187"/>
      <c r="AC10" s="188"/>
      <c r="AD10" s="189"/>
      <c r="AE10" s="187"/>
      <c r="AF10" s="187"/>
      <c r="AG10" s="187"/>
      <c r="AH10" s="187"/>
      <c r="AI10" s="187"/>
      <c r="AJ10" s="187"/>
      <c r="AK10" s="187"/>
      <c r="AL10" s="187"/>
      <c r="AM10" s="187"/>
      <c r="AN10" s="187"/>
      <c r="AO10" s="187"/>
      <c r="AP10" s="187"/>
      <c r="AQ10" s="187"/>
      <c r="AR10" s="187"/>
      <c r="AS10" s="187"/>
      <c r="AT10" s="187"/>
      <c r="AU10" s="187"/>
      <c r="AV10" s="187"/>
      <c r="AW10" s="187"/>
      <c r="AX10" s="187"/>
      <c r="AY10" s="187"/>
      <c r="AZ10" s="187"/>
      <c r="BA10" s="187"/>
      <c r="BB10" s="187"/>
      <c r="BC10" s="187"/>
      <c r="BD10" s="187"/>
      <c r="BE10" s="187"/>
      <c r="BF10" s="187"/>
      <c r="BG10" s="187"/>
      <c r="BH10" s="187"/>
      <c r="BI10" s="187"/>
      <c r="BJ10" s="187"/>
      <c r="BK10" s="187"/>
      <c r="BL10" s="187"/>
      <c r="BM10" s="187"/>
      <c r="BN10" s="187"/>
      <c r="BO10" s="187"/>
      <c r="BP10" s="187"/>
      <c r="BQ10" s="187"/>
      <c r="BR10" s="187"/>
      <c r="BS10" s="187"/>
      <c r="BT10" s="187"/>
      <c r="BU10" s="187"/>
      <c r="BV10" s="187"/>
      <c r="BW10" s="187"/>
      <c r="BX10" s="187"/>
      <c r="BY10" s="187"/>
      <c r="BZ10" s="187"/>
      <c r="CA10" s="187"/>
      <c r="CB10" s="187"/>
      <c r="CC10" s="187"/>
      <c r="CD10" s="187"/>
      <c r="CE10" s="187"/>
      <c r="CF10" s="187"/>
      <c r="CG10" s="187"/>
      <c r="CH10" s="187"/>
      <c r="CI10" s="187"/>
      <c r="CJ10" s="187"/>
      <c r="CK10" s="187"/>
      <c r="CL10" s="187"/>
      <c r="CM10" s="187"/>
      <c r="CN10" s="187"/>
      <c r="CO10" s="187"/>
      <c r="CP10" s="187"/>
      <c r="CQ10" s="187"/>
      <c r="CR10" s="187"/>
      <c r="CS10" s="187"/>
      <c r="CT10" s="187"/>
      <c r="CU10" s="187"/>
      <c r="CV10" s="187"/>
      <c r="CW10" s="187"/>
      <c r="CX10" s="187"/>
      <c r="CY10" s="187"/>
      <c r="CZ10" s="187"/>
      <c r="DA10" s="187"/>
      <c r="DB10" s="187"/>
      <c r="DC10" s="187"/>
      <c r="DD10" s="187"/>
      <c r="DE10" s="187"/>
      <c r="DF10" s="187"/>
      <c r="DG10" s="187"/>
      <c r="DH10" s="187"/>
      <c r="DI10" s="187"/>
      <c r="DJ10" s="187"/>
      <c r="DK10" s="187"/>
      <c r="DL10" s="187"/>
      <c r="DM10" s="187"/>
      <c r="DN10" s="187"/>
      <c r="DO10" s="187"/>
      <c r="DP10" s="187"/>
      <c r="DQ10" s="187"/>
      <c r="DR10" s="187"/>
      <c r="DS10" s="187"/>
      <c r="DT10" s="187"/>
      <c r="DU10" s="187"/>
      <c r="DV10" s="187"/>
      <c r="DW10" s="187"/>
      <c r="DX10" s="187"/>
      <c r="DY10" s="187"/>
      <c r="DZ10" s="187"/>
      <c r="EA10" s="187"/>
      <c r="EB10" s="187"/>
      <c r="EC10" s="187"/>
      <c r="ED10" s="187"/>
      <c r="EE10" s="187"/>
      <c r="EF10" s="187"/>
      <c r="EG10" s="187"/>
      <c r="EH10" s="187"/>
      <c r="EI10" s="187"/>
      <c r="EJ10" s="187"/>
      <c r="EK10" s="187"/>
      <c r="EL10" s="187"/>
      <c r="EM10" s="187"/>
      <c r="EN10" s="187"/>
      <c r="EO10" s="187"/>
      <c r="EP10" s="187"/>
      <c r="EQ10" s="187"/>
      <c r="ER10" s="187"/>
      <c r="ES10" s="187"/>
      <c r="ET10" s="187"/>
      <c r="EU10" s="187"/>
      <c r="EV10" s="187"/>
      <c r="EW10" s="187"/>
      <c r="EX10" s="187"/>
      <c r="EY10" s="187"/>
      <c r="EZ10" s="187"/>
      <c r="FA10" s="187"/>
      <c r="FB10" s="187"/>
      <c r="FC10" s="187"/>
      <c r="FD10" s="187"/>
      <c r="FE10" s="187"/>
      <c r="FF10" s="187"/>
      <c r="FG10" s="187"/>
      <c r="FH10" s="187"/>
      <c r="FI10" s="187"/>
      <c r="FJ10" s="187"/>
      <c r="FK10" s="187"/>
      <c r="FL10" s="187"/>
      <c r="FM10" s="187"/>
      <c r="FN10" s="187"/>
      <c r="FO10" s="187"/>
      <c r="FP10" s="187"/>
      <c r="FQ10" s="187"/>
      <c r="FR10" s="187"/>
      <c r="FS10" s="187"/>
      <c r="FT10" s="187"/>
      <c r="FU10" s="187"/>
      <c r="FV10" s="187"/>
      <c r="FW10" s="187"/>
      <c r="FX10" s="187"/>
      <c r="FY10" s="187"/>
      <c r="FZ10" s="187"/>
      <c r="GA10" s="187"/>
      <c r="GB10" s="187"/>
      <c r="GC10" s="187"/>
      <c r="GD10" s="187"/>
      <c r="GE10" s="187"/>
      <c r="GF10" s="187"/>
      <c r="GG10" s="187"/>
      <c r="GH10" s="187"/>
      <c r="GI10" s="187"/>
      <c r="GJ10" s="187"/>
      <c r="GK10" s="187"/>
      <c r="GL10" s="187"/>
      <c r="GM10" s="187"/>
      <c r="GN10" s="187"/>
      <c r="GO10" s="187"/>
      <c r="GP10" s="187"/>
      <c r="GQ10" s="187"/>
      <c r="GR10" s="187"/>
      <c r="GS10" s="187"/>
      <c r="GT10" s="187"/>
      <c r="GU10" s="187"/>
      <c r="GV10" s="187"/>
      <c r="GW10" s="187"/>
      <c r="GX10" s="187"/>
      <c r="GY10" s="187"/>
      <c r="GZ10" s="187"/>
      <c r="HA10" s="187"/>
      <c r="HB10" s="187"/>
      <c r="HC10" s="187"/>
      <c r="HD10" s="187"/>
      <c r="HE10" s="187"/>
      <c r="HF10" s="187"/>
      <c r="HG10" s="187"/>
      <c r="HH10" s="187"/>
      <c r="HI10" s="187"/>
      <c r="HJ10" s="187"/>
      <c r="HK10" s="187"/>
      <c r="HL10" s="187"/>
      <c r="HM10" s="187"/>
      <c r="HN10" s="187"/>
      <c r="HO10" s="187"/>
      <c r="HP10" s="187"/>
      <c r="HQ10" s="187"/>
      <c r="HR10" s="187"/>
      <c r="HS10" s="187"/>
      <c r="HT10" s="187"/>
      <c r="HU10" s="187"/>
      <c r="HV10" s="187"/>
      <c r="HW10" s="187"/>
      <c r="HX10" s="187"/>
      <c r="HY10" s="187"/>
      <c r="HZ10" s="187"/>
      <c r="IA10" s="187"/>
      <c r="IB10" s="187"/>
      <c r="IC10" s="187"/>
      <c r="ID10" s="187"/>
      <c r="IE10" s="187"/>
      <c r="IF10" s="187"/>
      <c r="IG10" s="187"/>
      <c r="IH10" s="187"/>
      <c r="II10" s="187"/>
      <c r="IJ10" s="187"/>
      <c r="IK10" s="187"/>
      <c r="IL10" s="187"/>
      <c r="IM10" s="187"/>
      <c r="IN10" s="187"/>
      <c r="IO10" s="187"/>
    </row>
    <row r="11" spans="1:249" ht="12.75" customHeight="1" x14ac:dyDescent="0.2">
      <c r="A11" s="786"/>
      <c r="B11" s="786"/>
      <c r="C11" s="781" t="s">
        <v>179</v>
      </c>
      <c r="D11" s="782"/>
      <c r="E11" s="783"/>
      <c r="F11" s="781" t="s">
        <v>180</v>
      </c>
      <c r="G11" s="782"/>
      <c r="H11" s="783"/>
      <c r="I11" s="781" t="s">
        <v>19</v>
      </c>
      <c r="J11" s="782"/>
      <c r="K11" s="783"/>
      <c r="L11" s="781" t="s">
        <v>179</v>
      </c>
      <c r="M11" s="782"/>
      <c r="N11" s="783"/>
      <c r="O11" s="781" t="s">
        <v>180</v>
      </c>
      <c r="P11" s="782"/>
      <c r="Q11" s="783"/>
      <c r="R11" s="781" t="s">
        <v>19</v>
      </c>
      <c r="S11" s="782"/>
      <c r="T11" s="783"/>
      <c r="U11" s="793"/>
      <c r="V11" s="794"/>
      <c r="W11" s="795"/>
      <c r="X11" s="187"/>
      <c r="Y11" s="187"/>
      <c r="Z11" s="187"/>
      <c r="AA11" s="187"/>
      <c r="AB11" s="187"/>
      <c r="AC11" s="187"/>
      <c r="AD11" s="187"/>
      <c r="AE11" s="187"/>
      <c r="AF11" s="187"/>
      <c r="AG11" s="187"/>
      <c r="AH11" s="187"/>
      <c r="AI11" s="187"/>
      <c r="AJ11" s="187"/>
      <c r="AK11" s="187"/>
      <c r="AL11" s="187"/>
      <c r="AM11" s="187"/>
      <c r="AN11" s="187"/>
      <c r="AO11" s="187"/>
      <c r="AP11" s="187"/>
      <c r="AQ11" s="187"/>
      <c r="AR11" s="187"/>
      <c r="AS11" s="187"/>
      <c r="AT11" s="187"/>
      <c r="AU11" s="187"/>
      <c r="AV11" s="187"/>
      <c r="AW11" s="187"/>
      <c r="AX11" s="187"/>
      <c r="AY11" s="187"/>
      <c r="AZ11" s="187"/>
      <c r="BA11" s="187"/>
      <c r="BB11" s="187"/>
      <c r="BC11" s="187"/>
      <c r="BD11" s="187"/>
      <c r="BE11" s="187"/>
      <c r="BF11" s="187"/>
      <c r="BG11" s="187"/>
      <c r="BH11" s="187"/>
      <c r="BI11" s="187"/>
      <c r="BJ11" s="187"/>
      <c r="BK11" s="187"/>
      <c r="BL11" s="187"/>
      <c r="BM11" s="187"/>
      <c r="BN11" s="187"/>
      <c r="BO11" s="187"/>
      <c r="BP11" s="187"/>
      <c r="BQ11" s="187"/>
      <c r="BR11" s="187"/>
      <c r="BS11" s="187"/>
      <c r="BT11" s="187"/>
      <c r="BU11" s="187"/>
      <c r="BV11" s="187"/>
      <c r="BW11" s="187"/>
      <c r="BX11" s="187"/>
      <c r="BY11" s="187"/>
      <c r="BZ11" s="187"/>
      <c r="CA11" s="187"/>
      <c r="CB11" s="187"/>
      <c r="CC11" s="187"/>
      <c r="CD11" s="187"/>
      <c r="CE11" s="187"/>
      <c r="CF11" s="187"/>
      <c r="CG11" s="187"/>
      <c r="CH11" s="187"/>
      <c r="CI11" s="187"/>
      <c r="CJ11" s="187"/>
      <c r="CK11" s="187"/>
      <c r="CL11" s="187"/>
      <c r="CM11" s="187"/>
      <c r="CN11" s="187"/>
      <c r="CO11" s="187"/>
      <c r="CP11" s="187"/>
      <c r="CQ11" s="187"/>
      <c r="CR11" s="187"/>
      <c r="CS11" s="187"/>
      <c r="CT11" s="187"/>
      <c r="CU11" s="187"/>
      <c r="CV11" s="187"/>
      <c r="CW11" s="187"/>
      <c r="CX11" s="187"/>
      <c r="CY11" s="187"/>
      <c r="CZ11" s="187"/>
      <c r="DA11" s="187"/>
      <c r="DB11" s="187"/>
      <c r="DC11" s="187"/>
      <c r="DD11" s="187"/>
      <c r="DE11" s="187"/>
      <c r="DF11" s="187"/>
      <c r="DG11" s="187"/>
      <c r="DH11" s="187"/>
      <c r="DI11" s="187"/>
      <c r="DJ11" s="187"/>
      <c r="DK11" s="187"/>
      <c r="DL11" s="187"/>
      <c r="DM11" s="187"/>
      <c r="DN11" s="187"/>
      <c r="DO11" s="187"/>
      <c r="DP11" s="187"/>
      <c r="DQ11" s="187"/>
      <c r="DR11" s="187"/>
      <c r="DS11" s="187"/>
      <c r="DT11" s="187"/>
      <c r="DU11" s="187"/>
      <c r="DV11" s="187"/>
      <c r="DW11" s="187"/>
      <c r="DX11" s="187"/>
      <c r="DY11" s="187"/>
      <c r="DZ11" s="187"/>
      <c r="EA11" s="187"/>
      <c r="EB11" s="187"/>
      <c r="EC11" s="187"/>
      <c r="ED11" s="187"/>
      <c r="EE11" s="187"/>
      <c r="EF11" s="187"/>
      <c r="EG11" s="187"/>
      <c r="EH11" s="187"/>
      <c r="EI11" s="187"/>
      <c r="EJ11" s="187"/>
      <c r="EK11" s="187"/>
      <c r="EL11" s="187"/>
      <c r="EM11" s="187"/>
      <c r="EN11" s="187"/>
      <c r="EO11" s="187"/>
      <c r="EP11" s="187"/>
      <c r="EQ11" s="187"/>
      <c r="ER11" s="187"/>
      <c r="ES11" s="187"/>
      <c r="ET11" s="187"/>
      <c r="EU11" s="187"/>
      <c r="EV11" s="187"/>
      <c r="EW11" s="187"/>
      <c r="EX11" s="187"/>
      <c r="EY11" s="187"/>
      <c r="EZ11" s="187"/>
      <c r="FA11" s="187"/>
      <c r="FB11" s="187"/>
      <c r="FC11" s="187"/>
      <c r="FD11" s="187"/>
      <c r="FE11" s="187"/>
      <c r="FF11" s="187"/>
      <c r="FG11" s="187"/>
      <c r="FH11" s="187"/>
      <c r="FI11" s="187"/>
      <c r="FJ11" s="187"/>
      <c r="FK11" s="187"/>
      <c r="FL11" s="187"/>
      <c r="FM11" s="187"/>
      <c r="FN11" s="187"/>
      <c r="FO11" s="187"/>
      <c r="FP11" s="187"/>
      <c r="FQ11" s="187"/>
      <c r="FR11" s="187"/>
      <c r="FS11" s="187"/>
      <c r="FT11" s="187"/>
      <c r="FU11" s="187"/>
      <c r="FV11" s="187"/>
      <c r="FW11" s="187"/>
      <c r="FX11" s="187"/>
      <c r="FY11" s="187"/>
      <c r="FZ11" s="187"/>
      <c r="GA11" s="187"/>
      <c r="GB11" s="187"/>
      <c r="GC11" s="187"/>
      <c r="GD11" s="187"/>
      <c r="GE11" s="187"/>
      <c r="GF11" s="187"/>
      <c r="GG11" s="187"/>
      <c r="GH11" s="187"/>
      <c r="GI11" s="187"/>
      <c r="GJ11" s="187"/>
      <c r="GK11" s="187"/>
      <c r="GL11" s="187"/>
      <c r="GM11" s="187"/>
      <c r="GN11" s="187"/>
      <c r="GO11" s="187"/>
      <c r="GP11" s="187"/>
      <c r="GQ11" s="187"/>
      <c r="GR11" s="187"/>
      <c r="GS11" s="187"/>
      <c r="GT11" s="187"/>
      <c r="GU11" s="187"/>
      <c r="GV11" s="187"/>
      <c r="GW11" s="187"/>
      <c r="GX11" s="187"/>
      <c r="GY11" s="187"/>
      <c r="GZ11" s="187"/>
      <c r="HA11" s="187"/>
      <c r="HB11" s="187"/>
      <c r="HC11" s="187"/>
      <c r="HD11" s="187"/>
      <c r="HE11" s="187"/>
      <c r="HF11" s="187"/>
      <c r="HG11" s="187"/>
      <c r="HH11" s="187"/>
      <c r="HI11" s="187"/>
      <c r="HJ11" s="187"/>
      <c r="HK11" s="187"/>
      <c r="HL11" s="187"/>
      <c r="HM11" s="187"/>
      <c r="HN11" s="187"/>
      <c r="HO11" s="187"/>
      <c r="HP11" s="187"/>
      <c r="HQ11" s="187"/>
      <c r="HR11" s="187"/>
      <c r="HS11" s="187"/>
      <c r="HT11" s="187"/>
      <c r="HU11" s="187"/>
      <c r="HV11" s="187"/>
      <c r="HW11" s="187"/>
      <c r="HX11" s="187"/>
      <c r="HY11" s="187"/>
      <c r="HZ11" s="187"/>
      <c r="IA11" s="187"/>
      <c r="IB11" s="187"/>
      <c r="IC11" s="187"/>
      <c r="ID11" s="187"/>
      <c r="IE11" s="187"/>
      <c r="IF11" s="187"/>
      <c r="IG11" s="187"/>
      <c r="IH11" s="187"/>
      <c r="II11" s="187"/>
      <c r="IJ11" s="187"/>
      <c r="IK11" s="187"/>
      <c r="IL11" s="187"/>
      <c r="IM11" s="187"/>
      <c r="IN11" s="187"/>
      <c r="IO11" s="187"/>
    </row>
    <row r="12" spans="1:249" x14ac:dyDescent="0.2">
      <c r="A12" s="186"/>
      <c r="B12" s="186"/>
      <c r="C12" s="190" t="s">
        <v>254</v>
      </c>
      <c r="D12" s="191" t="s">
        <v>45</v>
      </c>
      <c r="E12" s="192" t="s">
        <v>46</v>
      </c>
      <c r="F12" s="190" t="s">
        <v>254</v>
      </c>
      <c r="G12" s="191" t="s">
        <v>45</v>
      </c>
      <c r="H12" s="192" t="s">
        <v>46</v>
      </c>
      <c r="I12" s="190" t="s">
        <v>254</v>
      </c>
      <c r="J12" s="191" t="s">
        <v>45</v>
      </c>
      <c r="K12" s="192" t="s">
        <v>46</v>
      </c>
      <c r="L12" s="190" t="s">
        <v>254</v>
      </c>
      <c r="M12" s="191" t="s">
        <v>45</v>
      </c>
      <c r="N12" s="192" t="s">
        <v>46</v>
      </c>
      <c r="O12" s="190" t="s">
        <v>254</v>
      </c>
      <c r="P12" s="191" t="s">
        <v>45</v>
      </c>
      <c r="Q12" s="192" t="s">
        <v>46</v>
      </c>
      <c r="R12" s="190" t="s">
        <v>254</v>
      </c>
      <c r="S12" s="191" t="s">
        <v>45</v>
      </c>
      <c r="T12" s="192" t="s">
        <v>46</v>
      </c>
      <c r="U12" s="186" t="s">
        <v>254</v>
      </c>
      <c r="V12" s="186" t="s">
        <v>45</v>
      </c>
      <c r="W12" s="186" t="s">
        <v>46</v>
      </c>
      <c r="X12" s="187"/>
      <c r="Y12" s="187"/>
      <c r="Z12" s="187"/>
      <c r="AA12" s="187"/>
      <c r="AB12" s="187"/>
      <c r="AC12" s="187"/>
      <c r="AD12" s="187"/>
      <c r="AE12" s="187"/>
      <c r="AF12" s="187"/>
      <c r="AG12" s="187"/>
      <c r="AH12" s="187"/>
      <c r="AI12" s="187"/>
      <c r="AJ12" s="187"/>
      <c r="AK12" s="187"/>
      <c r="AL12" s="187"/>
      <c r="AM12" s="187"/>
      <c r="AN12" s="187"/>
      <c r="AO12" s="187"/>
      <c r="AP12" s="187"/>
      <c r="AQ12" s="187"/>
      <c r="AR12" s="187"/>
      <c r="AS12" s="187"/>
      <c r="AT12" s="187"/>
      <c r="AU12" s="187"/>
      <c r="AV12" s="187"/>
      <c r="AW12" s="187"/>
      <c r="AX12" s="187"/>
      <c r="AY12" s="187"/>
      <c r="AZ12" s="187"/>
      <c r="BA12" s="187"/>
      <c r="BB12" s="187"/>
      <c r="BC12" s="187"/>
      <c r="BD12" s="187"/>
      <c r="BE12" s="187"/>
      <c r="BF12" s="187"/>
      <c r="BG12" s="187"/>
      <c r="BH12" s="187"/>
      <c r="BI12" s="187"/>
      <c r="BJ12" s="187"/>
      <c r="BK12" s="187"/>
      <c r="BL12" s="187"/>
      <c r="BM12" s="187"/>
      <c r="BN12" s="187"/>
      <c r="BO12" s="187"/>
      <c r="BP12" s="187"/>
      <c r="BQ12" s="187"/>
      <c r="BR12" s="187"/>
      <c r="BS12" s="187"/>
      <c r="BT12" s="187"/>
      <c r="BU12" s="187"/>
      <c r="BV12" s="187"/>
      <c r="BW12" s="187"/>
      <c r="BX12" s="187"/>
      <c r="BY12" s="187"/>
      <c r="BZ12" s="187"/>
      <c r="CA12" s="187"/>
      <c r="CB12" s="187"/>
      <c r="CC12" s="187"/>
      <c r="CD12" s="187"/>
      <c r="CE12" s="187"/>
      <c r="CF12" s="187"/>
      <c r="CG12" s="187"/>
      <c r="CH12" s="187"/>
      <c r="CI12" s="187"/>
      <c r="CJ12" s="187"/>
      <c r="CK12" s="187"/>
      <c r="CL12" s="187"/>
      <c r="CM12" s="187"/>
      <c r="CN12" s="187"/>
      <c r="CO12" s="187"/>
      <c r="CP12" s="187"/>
      <c r="CQ12" s="187"/>
      <c r="CR12" s="187"/>
      <c r="CS12" s="187"/>
      <c r="CT12" s="187"/>
      <c r="CU12" s="187"/>
      <c r="CV12" s="187"/>
      <c r="CW12" s="187"/>
      <c r="CX12" s="187"/>
      <c r="CY12" s="187"/>
      <c r="CZ12" s="187"/>
      <c r="DA12" s="187"/>
      <c r="DB12" s="187"/>
      <c r="DC12" s="187"/>
      <c r="DD12" s="187"/>
      <c r="DE12" s="187"/>
      <c r="DF12" s="187"/>
      <c r="DG12" s="187"/>
      <c r="DH12" s="187"/>
      <c r="DI12" s="187"/>
      <c r="DJ12" s="187"/>
      <c r="DK12" s="187"/>
      <c r="DL12" s="187"/>
      <c r="DM12" s="187"/>
      <c r="DN12" s="187"/>
      <c r="DO12" s="187"/>
      <c r="DP12" s="187"/>
      <c r="DQ12" s="187"/>
      <c r="DR12" s="187"/>
      <c r="DS12" s="187"/>
      <c r="DT12" s="187"/>
      <c r="DU12" s="187"/>
      <c r="DV12" s="187"/>
      <c r="DW12" s="187"/>
      <c r="DX12" s="187"/>
      <c r="DY12" s="187"/>
      <c r="DZ12" s="187"/>
      <c r="EA12" s="187"/>
      <c r="EB12" s="187"/>
      <c r="EC12" s="187"/>
      <c r="ED12" s="187"/>
      <c r="EE12" s="187"/>
      <c r="EF12" s="187"/>
      <c r="EG12" s="187"/>
      <c r="EH12" s="187"/>
      <c r="EI12" s="187"/>
      <c r="EJ12" s="187"/>
      <c r="EK12" s="187"/>
      <c r="EL12" s="187"/>
      <c r="EM12" s="187"/>
      <c r="EN12" s="187"/>
      <c r="EO12" s="187"/>
      <c r="EP12" s="187"/>
      <c r="EQ12" s="187"/>
      <c r="ER12" s="187"/>
      <c r="ES12" s="187"/>
      <c r="ET12" s="187"/>
      <c r="EU12" s="187"/>
      <c r="EV12" s="187"/>
      <c r="EW12" s="187"/>
      <c r="EX12" s="187"/>
      <c r="EY12" s="187"/>
      <c r="EZ12" s="187"/>
      <c r="FA12" s="187"/>
      <c r="FB12" s="187"/>
      <c r="FC12" s="187"/>
      <c r="FD12" s="187"/>
      <c r="FE12" s="187"/>
      <c r="FF12" s="187"/>
      <c r="FG12" s="187"/>
      <c r="FH12" s="187"/>
      <c r="FI12" s="187"/>
      <c r="FJ12" s="187"/>
      <c r="FK12" s="187"/>
      <c r="FL12" s="187"/>
      <c r="FM12" s="187"/>
      <c r="FN12" s="187"/>
      <c r="FO12" s="187"/>
      <c r="FP12" s="187"/>
      <c r="FQ12" s="187"/>
      <c r="FR12" s="187"/>
      <c r="FS12" s="187"/>
      <c r="FT12" s="187"/>
      <c r="FU12" s="187"/>
      <c r="FV12" s="187"/>
      <c r="FW12" s="187"/>
      <c r="FX12" s="187"/>
      <c r="FY12" s="187"/>
      <c r="FZ12" s="187"/>
      <c r="GA12" s="187"/>
      <c r="GB12" s="187"/>
      <c r="GC12" s="187"/>
      <c r="GD12" s="187"/>
      <c r="GE12" s="187"/>
      <c r="GF12" s="187"/>
      <c r="GG12" s="187"/>
      <c r="GH12" s="187"/>
      <c r="GI12" s="187"/>
      <c r="GJ12" s="187"/>
      <c r="GK12" s="187"/>
      <c r="GL12" s="187"/>
      <c r="GM12" s="187"/>
      <c r="GN12" s="187"/>
      <c r="GO12" s="187"/>
      <c r="GP12" s="187"/>
      <c r="GQ12" s="187"/>
      <c r="GR12" s="187"/>
      <c r="GS12" s="187"/>
      <c r="GT12" s="187"/>
      <c r="GU12" s="187"/>
      <c r="GV12" s="187"/>
      <c r="GW12" s="187"/>
      <c r="GX12" s="187"/>
      <c r="GY12" s="187"/>
      <c r="GZ12" s="187"/>
      <c r="HA12" s="187"/>
      <c r="HB12" s="187"/>
      <c r="HC12" s="187"/>
      <c r="HD12" s="187"/>
      <c r="HE12" s="187"/>
      <c r="HF12" s="187"/>
      <c r="HG12" s="187"/>
      <c r="HH12" s="187"/>
      <c r="HI12" s="187"/>
      <c r="HJ12" s="187"/>
      <c r="HK12" s="187"/>
      <c r="HL12" s="187"/>
      <c r="HM12" s="187"/>
      <c r="HN12" s="187"/>
      <c r="HO12" s="187"/>
      <c r="HP12" s="187"/>
      <c r="HQ12" s="187"/>
      <c r="HR12" s="187"/>
      <c r="HS12" s="187"/>
      <c r="HT12" s="187"/>
      <c r="HU12" s="187"/>
      <c r="HV12" s="187"/>
      <c r="HW12" s="187"/>
      <c r="HX12" s="187"/>
      <c r="HY12" s="187"/>
      <c r="HZ12" s="187"/>
      <c r="IA12" s="187"/>
      <c r="IB12" s="187"/>
      <c r="IC12" s="187"/>
      <c r="ID12" s="187"/>
      <c r="IE12" s="187"/>
      <c r="IF12" s="187"/>
      <c r="IG12" s="187"/>
      <c r="IH12" s="187"/>
      <c r="II12" s="187"/>
      <c r="IJ12" s="187"/>
      <c r="IK12" s="187"/>
      <c r="IL12" s="187"/>
      <c r="IM12" s="187"/>
      <c r="IN12" s="187"/>
      <c r="IO12" s="187"/>
    </row>
    <row r="13" spans="1:249" x14ac:dyDescent="0.2">
      <c r="A13" s="186">
        <v>1</v>
      </c>
      <c r="B13" s="186">
        <v>2</v>
      </c>
      <c r="C13" s="186">
        <v>3</v>
      </c>
      <c r="D13" s="186">
        <v>4</v>
      </c>
      <c r="E13" s="186">
        <v>5</v>
      </c>
      <c r="F13" s="186">
        <v>7</v>
      </c>
      <c r="G13" s="186">
        <v>8</v>
      </c>
      <c r="H13" s="186">
        <v>9</v>
      </c>
      <c r="I13" s="186">
        <v>11</v>
      </c>
      <c r="J13" s="186">
        <v>12</v>
      </c>
      <c r="K13" s="186">
        <v>13</v>
      </c>
      <c r="L13" s="186">
        <v>15</v>
      </c>
      <c r="M13" s="186">
        <v>16</v>
      </c>
      <c r="N13" s="186">
        <v>17</v>
      </c>
      <c r="O13" s="186">
        <v>19</v>
      </c>
      <c r="P13" s="186">
        <v>20</v>
      </c>
      <c r="Q13" s="186">
        <v>21</v>
      </c>
      <c r="R13" s="186">
        <v>23</v>
      </c>
      <c r="S13" s="186">
        <v>24</v>
      </c>
      <c r="T13" s="186">
        <v>25</v>
      </c>
      <c r="U13" s="186">
        <v>27</v>
      </c>
      <c r="V13" s="186">
        <v>28</v>
      </c>
      <c r="W13" s="186">
        <v>29</v>
      </c>
      <c r="X13" s="193"/>
      <c r="Y13" s="193"/>
      <c r="Z13" s="193"/>
      <c r="AA13" s="193"/>
      <c r="AB13" s="193"/>
      <c r="AC13" s="193"/>
      <c r="AD13" s="193"/>
      <c r="AE13" s="193"/>
      <c r="AF13" s="193"/>
      <c r="AG13" s="193"/>
      <c r="AH13" s="193"/>
      <c r="AI13" s="193"/>
      <c r="AJ13" s="193"/>
      <c r="AK13" s="193"/>
      <c r="AL13" s="193"/>
      <c r="AM13" s="193"/>
      <c r="AN13" s="193"/>
      <c r="AO13" s="193"/>
      <c r="AP13" s="193"/>
      <c r="AQ13" s="193"/>
      <c r="AR13" s="193"/>
      <c r="AS13" s="193"/>
      <c r="AT13" s="193"/>
      <c r="AU13" s="193"/>
      <c r="AV13" s="193"/>
      <c r="AW13" s="193"/>
      <c r="AX13" s="193"/>
      <c r="AY13" s="193"/>
      <c r="AZ13" s="193"/>
      <c r="BA13" s="193"/>
      <c r="BB13" s="193"/>
      <c r="BC13" s="193"/>
      <c r="BD13" s="193"/>
      <c r="BE13" s="193"/>
      <c r="BF13" s="193"/>
      <c r="BG13" s="193"/>
      <c r="BH13" s="193"/>
      <c r="BI13" s="193"/>
      <c r="BJ13" s="193"/>
      <c r="BK13" s="193"/>
      <c r="BL13" s="193"/>
      <c r="BM13" s="193"/>
      <c r="BN13" s="193"/>
      <c r="BO13" s="193"/>
      <c r="BP13" s="193"/>
      <c r="BQ13" s="193"/>
      <c r="BR13" s="193"/>
      <c r="BS13" s="193"/>
      <c r="BT13" s="193"/>
      <c r="BU13" s="193"/>
      <c r="BV13" s="193"/>
      <c r="BW13" s="193"/>
      <c r="BX13" s="193"/>
      <c r="BY13" s="193"/>
      <c r="BZ13" s="193"/>
      <c r="CA13" s="193"/>
      <c r="CB13" s="193"/>
      <c r="CC13" s="193"/>
      <c r="CD13" s="193"/>
      <c r="CE13" s="193"/>
      <c r="CF13" s="193"/>
      <c r="CG13" s="193"/>
      <c r="CH13" s="193"/>
      <c r="CI13" s="193"/>
      <c r="CJ13" s="193"/>
      <c r="CK13" s="193"/>
      <c r="CL13" s="193"/>
      <c r="CM13" s="193"/>
      <c r="CN13" s="193"/>
      <c r="CO13" s="193"/>
      <c r="CP13" s="193"/>
      <c r="CQ13" s="193"/>
      <c r="CR13" s="193"/>
      <c r="CS13" s="193"/>
      <c r="CT13" s="193"/>
      <c r="CU13" s="193"/>
      <c r="CV13" s="193"/>
      <c r="CW13" s="193"/>
      <c r="CX13" s="193"/>
      <c r="CY13" s="193"/>
      <c r="CZ13" s="193"/>
      <c r="DA13" s="193"/>
      <c r="DB13" s="193"/>
      <c r="DC13" s="193"/>
      <c r="DD13" s="193"/>
      <c r="DE13" s="193"/>
      <c r="DF13" s="193"/>
      <c r="DG13" s="193"/>
      <c r="DH13" s="193"/>
      <c r="DI13" s="193"/>
      <c r="DJ13" s="193"/>
      <c r="DK13" s="193"/>
      <c r="DL13" s="193"/>
      <c r="DM13" s="193"/>
      <c r="DN13" s="193"/>
      <c r="DO13" s="193"/>
      <c r="DP13" s="193"/>
      <c r="DQ13" s="193"/>
      <c r="DR13" s="193"/>
      <c r="DS13" s="193"/>
      <c r="DT13" s="193"/>
      <c r="DU13" s="193"/>
      <c r="DV13" s="193"/>
      <c r="DW13" s="193"/>
      <c r="DX13" s="193"/>
      <c r="DY13" s="193"/>
      <c r="DZ13" s="193"/>
      <c r="EA13" s="193"/>
      <c r="EB13" s="193"/>
      <c r="EC13" s="193"/>
      <c r="ED13" s="193"/>
      <c r="EE13" s="193"/>
      <c r="EF13" s="193"/>
      <c r="EG13" s="193"/>
      <c r="EH13" s="193"/>
      <c r="EI13" s="193"/>
      <c r="EJ13" s="193"/>
      <c r="EK13" s="193"/>
      <c r="EL13" s="193"/>
      <c r="EM13" s="193"/>
      <c r="EN13" s="193"/>
      <c r="EO13" s="193"/>
      <c r="EP13" s="193"/>
      <c r="EQ13" s="193"/>
      <c r="ER13" s="193"/>
      <c r="ES13" s="193"/>
      <c r="ET13" s="193"/>
      <c r="EU13" s="193"/>
      <c r="EV13" s="193"/>
      <c r="EW13" s="193"/>
      <c r="EX13" s="193"/>
      <c r="EY13" s="193"/>
      <c r="EZ13" s="193"/>
      <c r="FA13" s="193"/>
      <c r="FB13" s="193"/>
      <c r="FC13" s="193"/>
      <c r="FD13" s="193"/>
      <c r="FE13" s="193"/>
      <c r="FF13" s="193"/>
      <c r="FG13" s="193"/>
      <c r="FH13" s="193"/>
      <c r="FI13" s="193"/>
      <c r="FJ13" s="193"/>
      <c r="FK13" s="193"/>
      <c r="FL13" s="193"/>
      <c r="FM13" s="193"/>
      <c r="FN13" s="193"/>
      <c r="FO13" s="193"/>
      <c r="FP13" s="193"/>
      <c r="FQ13" s="193"/>
      <c r="FR13" s="193"/>
      <c r="FS13" s="193"/>
      <c r="FT13" s="193"/>
      <c r="FU13" s="193"/>
      <c r="FV13" s="193"/>
      <c r="FW13" s="193"/>
      <c r="FX13" s="193"/>
      <c r="FY13" s="193"/>
      <c r="FZ13" s="193"/>
      <c r="GA13" s="193"/>
      <c r="GB13" s="193"/>
      <c r="GC13" s="193"/>
      <c r="GD13" s="193"/>
      <c r="GE13" s="193"/>
      <c r="GF13" s="193"/>
      <c r="GG13" s="193"/>
      <c r="GH13" s="193"/>
      <c r="GI13" s="193"/>
      <c r="GJ13" s="193"/>
      <c r="GK13" s="193"/>
      <c r="GL13" s="193"/>
      <c r="GM13" s="193"/>
      <c r="GN13" s="193"/>
      <c r="GO13" s="193"/>
      <c r="GP13" s="193"/>
      <c r="GQ13" s="193"/>
      <c r="GR13" s="193"/>
      <c r="GS13" s="193"/>
      <c r="GT13" s="193"/>
      <c r="GU13" s="193"/>
      <c r="GV13" s="193"/>
      <c r="GW13" s="193"/>
      <c r="GX13" s="193"/>
      <c r="GY13" s="193"/>
      <c r="GZ13" s="193"/>
      <c r="HA13" s="193"/>
      <c r="HB13" s="193"/>
      <c r="HC13" s="193"/>
      <c r="HD13" s="193"/>
      <c r="HE13" s="193"/>
      <c r="HF13" s="193"/>
      <c r="HG13" s="193"/>
      <c r="HH13" s="193"/>
      <c r="HI13" s="193"/>
      <c r="HJ13" s="193"/>
      <c r="HK13" s="193"/>
      <c r="HL13" s="193"/>
      <c r="HM13" s="193"/>
      <c r="HN13" s="193"/>
      <c r="HO13" s="193"/>
      <c r="HP13" s="193"/>
      <c r="HQ13" s="193"/>
      <c r="HR13" s="193"/>
      <c r="HS13" s="193"/>
      <c r="HT13" s="193"/>
      <c r="HU13" s="193"/>
      <c r="HV13" s="193"/>
      <c r="HW13" s="193"/>
      <c r="HX13" s="193"/>
      <c r="HY13" s="193"/>
      <c r="HZ13" s="193"/>
      <c r="IA13" s="193"/>
      <c r="IB13" s="193"/>
      <c r="IC13" s="193"/>
      <c r="ID13" s="193"/>
      <c r="IE13" s="193"/>
      <c r="IF13" s="193"/>
      <c r="IG13" s="193"/>
      <c r="IH13" s="193"/>
      <c r="II13" s="193"/>
      <c r="IJ13" s="193"/>
      <c r="IK13" s="193"/>
      <c r="IL13" s="193"/>
      <c r="IM13" s="193"/>
      <c r="IN13" s="193"/>
      <c r="IO13" s="193"/>
    </row>
    <row r="14" spans="1:249" ht="12.75" customHeight="1" x14ac:dyDescent="0.2">
      <c r="A14" s="779" t="s">
        <v>246</v>
      </c>
      <c r="B14" s="780"/>
      <c r="C14" s="186"/>
      <c r="D14" s="186"/>
      <c r="E14" s="186"/>
      <c r="F14" s="186"/>
      <c r="G14" s="186"/>
      <c r="H14" s="186"/>
      <c r="I14" s="186"/>
      <c r="J14" s="186"/>
      <c r="K14" s="186"/>
      <c r="L14" s="186"/>
      <c r="M14" s="186"/>
      <c r="N14" s="186"/>
      <c r="O14" s="186"/>
      <c r="P14" s="186"/>
      <c r="Q14" s="186"/>
      <c r="R14" s="186"/>
      <c r="S14" s="186"/>
      <c r="T14" s="186"/>
      <c r="U14" s="194"/>
      <c r="V14" s="195"/>
      <c r="W14" s="195"/>
      <c r="X14" s="193"/>
      <c r="Y14" s="193"/>
      <c r="Z14" s="193"/>
      <c r="AA14" s="193"/>
      <c r="AB14" s="193"/>
      <c r="AC14" s="193"/>
      <c r="AD14" s="193"/>
      <c r="AE14" s="193"/>
      <c r="AF14" s="193"/>
      <c r="AG14" s="193"/>
      <c r="AH14" s="193"/>
      <c r="AI14" s="193"/>
      <c r="AJ14" s="193"/>
      <c r="AK14" s="193"/>
      <c r="AL14" s="193"/>
      <c r="AM14" s="193"/>
      <c r="AN14" s="193"/>
      <c r="AO14" s="193"/>
      <c r="AP14" s="193"/>
      <c r="AQ14" s="193"/>
      <c r="AR14" s="193"/>
      <c r="AS14" s="193"/>
      <c r="AT14" s="193"/>
      <c r="AU14" s="193"/>
      <c r="AV14" s="193"/>
      <c r="AW14" s="193"/>
      <c r="AX14" s="193"/>
      <c r="AY14" s="193"/>
      <c r="AZ14" s="193"/>
      <c r="BA14" s="193"/>
      <c r="BB14" s="193"/>
      <c r="BC14" s="193"/>
      <c r="BD14" s="193"/>
      <c r="BE14" s="193"/>
      <c r="BF14" s="193"/>
      <c r="BG14" s="193"/>
      <c r="BH14" s="193"/>
      <c r="BI14" s="193"/>
      <c r="BJ14" s="193"/>
      <c r="BK14" s="193"/>
      <c r="BL14" s="193"/>
      <c r="BM14" s="193"/>
      <c r="BN14" s="193"/>
      <c r="BO14" s="193"/>
      <c r="BP14" s="193"/>
      <c r="BQ14" s="193"/>
      <c r="BR14" s="193"/>
      <c r="BS14" s="193"/>
      <c r="BT14" s="193"/>
      <c r="BU14" s="193"/>
      <c r="BV14" s="193"/>
      <c r="BW14" s="193"/>
      <c r="BX14" s="193"/>
      <c r="BY14" s="193"/>
      <c r="BZ14" s="193"/>
      <c r="CA14" s="193"/>
      <c r="CB14" s="193"/>
      <c r="CC14" s="193"/>
      <c r="CD14" s="193"/>
      <c r="CE14" s="193"/>
      <c r="CF14" s="193"/>
      <c r="CG14" s="193"/>
      <c r="CH14" s="193"/>
      <c r="CI14" s="193"/>
      <c r="CJ14" s="193"/>
      <c r="CK14" s="193"/>
      <c r="CL14" s="193"/>
      <c r="CM14" s="193"/>
      <c r="CN14" s="193"/>
      <c r="CO14" s="193"/>
      <c r="CP14" s="193"/>
      <c r="CQ14" s="193"/>
      <c r="CR14" s="193"/>
      <c r="CS14" s="193"/>
      <c r="CT14" s="193"/>
      <c r="CU14" s="193"/>
      <c r="CV14" s="193"/>
      <c r="CW14" s="193"/>
      <c r="CX14" s="193"/>
      <c r="CY14" s="193"/>
      <c r="CZ14" s="193"/>
      <c r="DA14" s="193"/>
      <c r="DB14" s="193"/>
      <c r="DC14" s="193"/>
      <c r="DD14" s="193"/>
      <c r="DE14" s="193"/>
      <c r="DF14" s="193"/>
      <c r="DG14" s="193"/>
      <c r="DH14" s="193"/>
      <c r="DI14" s="193"/>
      <c r="DJ14" s="193"/>
      <c r="DK14" s="193"/>
      <c r="DL14" s="193"/>
      <c r="DM14" s="193"/>
      <c r="DN14" s="193"/>
      <c r="DO14" s="193"/>
      <c r="DP14" s="193"/>
      <c r="DQ14" s="193"/>
      <c r="DR14" s="193"/>
      <c r="DS14" s="193"/>
      <c r="DT14" s="193"/>
      <c r="DU14" s="193"/>
      <c r="DV14" s="193"/>
      <c r="DW14" s="193"/>
      <c r="DX14" s="193"/>
      <c r="DY14" s="193"/>
      <c r="DZ14" s="193"/>
      <c r="EA14" s="193"/>
      <c r="EB14" s="193"/>
      <c r="EC14" s="193"/>
      <c r="ED14" s="193"/>
      <c r="EE14" s="193"/>
      <c r="EF14" s="193"/>
      <c r="EG14" s="193"/>
      <c r="EH14" s="193"/>
      <c r="EI14" s="193"/>
      <c r="EJ14" s="193"/>
      <c r="EK14" s="193"/>
      <c r="EL14" s="193"/>
      <c r="EM14" s="193"/>
      <c r="EN14" s="193"/>
      <c r="EO14" s="193"/>
      <c r="EP14" s="193"/>
      <c r="EQ14" s="193"/>
      <c r="ER14" s="193"/>
      <c r="ES14" s="193"/>
      <c r="ET14" s="193"/>
      <c r="EU14" s="193"/>
      <c r="EV14" s="193"/>
      <c r="EW14" s="193"/>
      <c r="EX14" s="193"/>
      <c r="EY14" s="193"/>
      <c r="EZ14" s="193"/>
      <c r="FA14" s="193"/>
      <c r="FB14" s="193"/>
      <c r="FC14" s="193"/>
      <c r="FD14" s="193"/>
      <c r="FE14" s="193"/>
      <c r="FF14" s="193"/>
      <c r="FG14" s="193"/>
      <c r="FH14" s="193"/>
      <c r="FI14" s="193"/>
      <c r="FJ14" s="193"/>
      <c r="FK14" s="193"/>
      <c r="FL14" s="193"/>
      <c r="FM14" s="193"/>
      <c r="FN14" s="193"/>
      <c r="FO14" s="193"/>
      <c r="FP14" s="193"/>
      <c r="FQ14" s="193"/>
      <c r="FR14" s="193"/>
      <c r="FS14" s="193"/>
      <c r="FT14" s="193"/>
      <c r="FU14" s="193"/>
      <c r="FV14" s="193"/>
      <c r="FW14" s="193"/>
      <c r="FX14" s="193"/>
      <c r="FY14" s="193"/>
      <c r="FZ14" s="193"/>
      <c r="GA14" s="193"/>
      <c r="GB14" s="193"/>
      <c r="GC14" s="193"/>
      <c r="GD14" s="193"/>
      <c r="GE14" s="193"/>
      <c r="GF14" s="193"/>
      <c r="GG14" s="193"/>
      <c r="GH14" s="193"/>
      <c r="GI14" s="193"/>
      <c r="GJ14" s="193"/>
      <c r="GK14" s="193"/>
      <c r="GL14" s="193"/>
      <c r="GM14" s="193"/>
      <c r="GN14" s="193"/>
      <c r="GO14" s="193"/>
      <c r="GP14" s="193"/>
      <c r="GQ14" s="193"/>
      <c r="GR14" s="193"/>
      <c r="GS14" s="193"/>
      <c r="GT14" s="193"/>
      <c r="GU14" s="193"/>
      <c r="GV14" s="193"/>
      <c r="GW14" s="193"/>
      <c r="GX14" s="193"/>
      <c r="GY14" s="193"/>
      <c r="GZ14" s="193"/>
      <c r="HA14" s="193"/>
      <c r="HB14" s="193"/>
      <c r="HC14" s="193"/>
      <c r="HD14" s="193"/>
      <c r="HE14" s="193"/>
      <c r="HF14" s="193"/>
      <c r="HG14" s="193"/>
      <c r="HH14" s="193"/>
      <c r="HI14" s="193"/>
      <c r="HJ14" s="193"/>
      <c r="HK14" s="193"/>
      <c r="HL14" s="193"/>
      <c r="HM14" s="193"/>
      <c r="HN14" s="193"/>
      <c r="HO14" s="193"/>
      <c r="HP14" s="193"/>
      <c r="HQ14" s="193"/>
      <c r="HR14" s="193"/>
      <c r="HS14" s="193"/>
      <c r="HT14" s="193"/>
      <c r="HU14" s="193"/>
      <c r="HV14" s="193"/>
      <c r="HW14" s="193"/>
      <c r="HX14" s="193"/>
      <c r="HY14" s="193"/>
      <c r="HZ14" s="193"/>
      <c r="IA14" s="193"/>
      <c r="IB14" s="193"/>
      <c r="IC14" s="193"/>
      <c r="ID14" s="193"/>
      <c r="IE14" s="193"/>
      <c r="IF14" s="193"/>
      <c r="IG14" s="193"/>
      <c r="IH14" s="193"/>
      <c r="II14" s="193"/>
      <c r="IJ14" s="193"/>
      <c r="IK14" s="193"/>
      <c r="IL14" s="193"/>
      <c r="IM14" s="193"/>
      <c r="IN14" s="193"/>
      <c r="IO14" s="193"/>
    </row>
    <row r="15" spans="1:249" x14ac:dyDescent="0.2">
      <c r="A15" s="196">
        <v>1</v>
      </c>
      <c r="B15" s="197" t="s">
        <v>128</v>
      </c>
      <c r="C15" s="449">
        <v>9.25</v>
      </c>
      <c r="D15" s="449">
        <v>0</v>
      </c>
      <c r="E15" s="449">
        <v>0</v>
      </c>
      <c r="F15" s="449">
        <v>0</v>
      </c>
      <c r="G15" s="449">
        <v>0</v>
      </c>
      <c r="H15" s="449">
        <v>0</v>
      </c>
      <c r="I15" s="449">
        <f>C15+F15</f>
        <v>9.25</v>
      </c>
      <c r="J15" s="449">
        <v>0</v>
      </c>
      <c r="K15" s="449">
        <v>0</v>
      </c>
      <c r="L15" s="449">
        <v>9.98</v>
      </c>
      <c r="M15" s="449">
        <v>0</v>
      </c>
      <c r="N15" s="449">
        <v>0</v>
      </c>
      <c r="O15" s="449">
        <v>0</v>
      </c>
      <c r="P15" s="449">
        <v>0</v>
      </c>
      <c r="Q15" s="449">
        <v>0</v>
      </c>
      <c r="R15" s="449">
        <v>9.98</v>
      </c>
      <c r="S15" s="449">
        <v>0</v>
      </c>
      <c r="T15" s="449">
        <f t="shared" ref="T15" si="0">N15+Q15</f>
        <v>0</v>
      </c>
      <c r="U15" s="449">
        <f t="shared" ref="U15:W17" si="1">I15+R15</f>
        <v>19.23</v>
      </c>
      <c r="V15" s="449">
        <f t="shared" si="1"/>
        <v>0</v>
      </c>
      <c r="W15" s="449">
        <f t="shared" si="1"/>
        <v>0</v>
      </c>
    </row>
    <row r="16" spans="1:249" x14ac:dyDescent="0.2">
      <c r="A16" s="196">
        <v>2</v>
      </c>
      <c r="B16" s="198" t="s">
        <v>481</v>
      </c>
      <c r="C16" s="449">
        <v>124.67</v>
      </c>
      <c r="D16" s="449">
        <v>0</v>
      </c>
      <c r="E16" s="449">
        <v>19.649999999999999</v>
      </c>
      <c r="F16" s="449">
        <v>185.02</v>
      </c>
      <c r="G16" s="449">
        <v>0</v>
      </c>
      <c r="H16" s="449">
        <v>0</v>
      </c>
      <c r="I16" s="449">
        <f>C16+F16</f>
        <v>309.69</v>
      </c>
      <c r="J16" s="449">
        <f t="shared" ref="J16:K16" si="2">D16+G16</f>
        <v>0</v>
      </c>
      <c r="K16" s="449">
        <f t="shared" si="2"/>
        <v>19.649999999999999</v>
      </c>
      <c r="L16" s="449">
        <v>137.27000000000001</v>
      </c>
      <c r="M16" s="449">
        <v>0</v>
      </c>
      <c r="N16" s="449">
        <v>17.8</v>
      </c>
      <c r="O16" s="449">
        <v>133.1</v>
      </c>
      <c r="P16" s="449">
        <v>0</v>
      </c>
      <c r="Q16" s="449">
        <v>0</v>
      </c>
      <c r="R16" s="449">
        <f>L16+O16</f>
        <v>270.37</v>
      </c>
      <c r="S16" s="449">
        <f t="shared" ref="S16:T16" si="3">M16+P16</f>
        <v>0</v>
      </c>
      <c r="T16" s="449">
        <f t="shared" si="3"/>
        <v>17.8</v>
      </c>
      <c r="U16" s="449">
        <f t="shared" si="1"/>
        <v>580.05999999999995</v>
      </c>
      <c r="V16" s="449">
        <f t="shared" si="1"/>
        <v>0</v>
      </c>
      <c r="W16" s="449">
        <f t="shared" si="1"/>
        <v>37.450000000000003</v>
      </c>
    </row>
    <row r="17" spans="1:23" ht="15" customHeight="1" x14ac:dyDescent="0.2">
      <c r="A17" s="196">
        <v>3</v>
      </c>
      <c r="B17" s="198" t="s">
        <v>132</v>
      </c>
      <c r="C17" s="449">
        <v>29.8</v>
      </c>
      <c r="D17" s="449">
        <v>0</v>
      </c>
      <c r="E17" s="449">
        <v>0</v>
      </c>
      <c r="F17" s="449">
        <v>0</v>
      </c>
      <c r="G17" s="449">
        <v>0</v>
      </c>
      <c r="H17" s="449">
        <v>0</v>
      </c>
      <c r="I17" s="449">
        <f t="shared" ref="I17:I19" si="4">C17+F17</f>
        <v>29.8</v>
      </c>
      <c r="J17" s="449">
        <v>0</v>
      </c>
      <c r="K17" s="449">
        <v>0</v>
      </c>
      <c r="L17" s="449">
        <v>42.3</v>
      </c>
      <c r="M17" s="449">
        <v>0</v>
      </c>
      <c r="N17" s="449">
        <v>0</v>
      </c>
      <c r="O17" s="449">
        <v>0</v>
      </c>
      <c r="P17" s="449">
        <v>0</v>
      </c>
      <c r="Q17" s="449">
        <v>0</v>
      </c>
      <c r="R17" s="449">
        <v>42.3</v>
      </c>
      <c r="S17" s="449">
        <v>0</v>
      </c>
      <c r="T17" s="449">
        <v>0</v>
      </c>
      <c r="U17" s="449">
        <f t="shared" si="1"/>
        <v>72.099999999999994</v>
      </c>
      <c r="V17" s="449">
        <f t="shared" si="1"/>
        <v>0</v>
      </c>
      <c r="W17" s="449">
        <f t="shared" si="1"/>
        <v>0</v>
      </c>
    </row>
    <row r="18" spans="1:23" ht="12.6" customHeight="1" x14ac:dyDescent="0.2">
      <c r="A18" s="196">
        <v>4</v>
      </c>
      <c r="B18" s="198" t="s">
        <v>130</v>
      </c>
      <c r="C18" s="449">
        <v>4.62</v>
      </c>
      <c r="D18" s="449">
        <v>0</v>
      </c>
      <c r="E18" s="449">
        <v>0</v>
      </c>
      <c r="F18" s="449">
        <v>0</v>
      </c>
      <c r="G18" s="449">
        <v>0</v>
      </c>
      <c r="H18" s="449">
        <v>0</v>
      </c>
      <c r="I18" s="449">
        <f t="shared" si="4"/>
        <v>4.62</v>
      </c>
      <c r="J18" s="449">
        <v>0</v>
      </c>
      <c r="K18" s="449">
        <v>0</v>
      </c>
      <c r="L18" s="449">
        <v>4.9800000000000004</v>
      </c>
      <c r="M18" s="449">
        <v>0</v>
      </c>
      <c r="N18" s="449">
        <v>0</v>
      </c>
      <c r="O18" s="449">
        <v>0</v>
      </c>
      <c r="P18" s="449">
        <v>0</v>
      </c>
      <c r="Q18" s="449">
        <v>0</v>
      </c>
      <c r="R18" s="449">
        <v>4.9800000000000004</v>
      </c>
      <c r="S18" s="449">
        <v>0</v>
      </c>
      <c r="T18" s="449">
        <v>0</v>
      </c>
      <c r="U18" s="449">
        <f t="shared" ref="U18:U19" si="5">I18+R18</f>
        <v>9.6000000000000014</v>
      </c>
      <c r="V18" s="449">
        <f t="shared" ref="V18:V19" si="6">J18+S18</f>
        <v>0</v>
      </c>
      <c r="W18" s="449">
        <f t="shared" ref="W18:W19" si="7">K18+T18</f>
        <v>0</v>
      </c>
    </row>
    <row r="19" spans="1:23" x14ac:dyDescent="0.2">
      <c r="A19" s="196">
        <v>5</v>
      </c>
      <c r="B19" s="197" t="s">
        <v>131</v>
      </c>
      <c r="C19" s="449">
        <v>6.86</v>
      </c>
      <c r="D19" s="449">
        <v>0</v>
      </c>
      <c r="E19" s="449">
        <v>0</v>
      </c>
      <c r="F19" s="449">
        <v>0</v>
      </c>
      <c r="G19" s="449">
        <v>0</v>
      </c>
      <c r="H19" s="449">
        <v>0</v>
      </c>
      <c r="I19" s="449">
        <f t="shared" si="4"/>
        <v>6.86</v>
      </c>
      <c r="J19" s="449">
        <v>0</v>
      </c>
      <c r="K19" s="449">
        <v>0</v>
      </c>
      <c r="L19" s="449">
        <v>5.71</v>
      </c>
      <c r="M19" s="449">
        <v>0</v>
      </c>
      <c r="N19" s="449">
        <v>0</v>
      </c>
      <c r="O19" s="449">
        <v>0</v>
      </c>
      <c r="P19" s="449">
        <v>0</v>
      </c>
      <c r="Q19" s="449">
        <v>0</v>
      </c>
      <c r="R19" s="449">
        <v>5.71</v>
      </c>
      <c r="S19" s="449">
        <v>0</v>
      </c>
      <c r="T19" s="449">
        <v>0</v>
      </c>
      <c r="U19" s="449">
        <f t="shared" si="5"/>
        <v>12.57</v>
      </c>
      <c r="V19" s="449">
        <f t="shared" si="6"/>
        <v>0</v>
      </c>
      <c r="W19" s="449">
        <f t="shared" si="7"/>
        <v>0</v>
      </c>
    </row>
    <row r="20" spans="1:23" ht="12.75" customHeight="1" x14ac:dyDescent="0.2">
      <c r="A20" s="779" t="s">
        <v>247</v>
      </c>
      <c r="B20" s="780"/>
      <c r="C20" s="449"/>
      <c r="D20" s="449"/>
      <c r="E20" s="449"/>
      <c r="F20" s="449"/>
      <c r="G20" s="449"/>
      <c r="H20" s="449"/>
      <c r="I20" s="449"/>
      <c r="J20" s="449"/>
      <c r="K20" s="449"/>
      <c r="L20" s="449"/>
      <c r="M20" s="449"/>
      <c r="N20" s="449"/>
      <c r="O20" s="449"/>
      <c r="P20" s="449"/>
      <c r="Q20" s="449"/>
      <c r="R20" s="449"/>
      <c r="S20" s="449"/>
      <c r="T20" s="449"/>
      <c r="U20" s="449"/>
      <c r="V20" s="449"/>
      <c r="W20" s="449"/>
    </row>
    <row r="21" spans="1:23" x14ac:dyDescent="0.2">
      <c r="A21" s="196">
        <v>6</v>
      </c>
      <c r="B21" s="197" t="s">
        <v>133</v>
      </c>
      <c r="C21" s="449">
        <v>0</v>
      </c>
      <c r="D21" s="449">
        <v>0</v>
      </c>
      <c r="E21" s="449">
        <v>0</v>
      </c>
      <c r="F21" s="449">
        <v>0</v>
      </c>
      <c r="G21" s="449">
        <v>0</v>
      </c>
      <c r="H21" s="449">
        <v>0</v>
      </c>
      <c r="I21" s="449">
        <v>0</v>
      </c>
      <c r="J21" s="449">
        <v>0</v>
      </c>
      <c r="K21" s="449">
        <v>0</v>
      </c>
      <c r="L21" s="449">
        <v>0</v>
      </c>
      <c r="M21" s="449">
        <v>0</v>
      </c>
      <c r="N21" s="449">
        <v>0</v>
      </c>
      <c r="O21" s="449">
        <v>0</v>
      </c>
      <c r="P21" s="449">
        <v>0</v>
      </c>
      <c r="Q21" s="449">
        <v>0</v>
      </c>
      <c r="R21" s="449">
        <v>0</v>
      </c>
      <c r="S21" s="449">
        <v>0</v>
      </c>
      <c r="T21" s="449">
        <v>0</v>
      </c>
      <c r="U21" s="449">
        <v>0</v>
      </c>
      <c r="V21" s="449">
        <v>0</v>
      </c>
      <c r="W21" s="449">
        <v>0</v>
      </c>
    </row>
    <row r="22" spans="1:23" x14ac:dyDescent="0.2">
      <c r="A22" s="196">
        <v>7</v>
      </c>
      <c r="B22" s="197" t="s">
        <v>134</v>
      </c>
      <c r="C22" s="449">
        <v>0</v>
      </c>
      <c r="D22" s="449">
        <v>0</v>
      </c>
      <c r="E22" s="449">
        <v>0</v>
      </c>
      <c r="F22" s="449">
        <v>0</v>
      </c>
      <c r="G22" s="449">
        <v>0</v>
      </c>
      <c r="H22" s="449">
        <v>0</v>
      </c>
      <c r="I22" s="449">
        <v>0</v>
      </c>
      <c r="J22" s="449">
        <v>0</v>
      </c>
      <c r="K22" s="449">
        <v>0</v>
      </c>
      <c r="L22" s="449">
        <v>0</v>
      </c>
      <c r="M22" s="449">
        <v>0</v>
      </c>
      <c r="N22" s="449">
        <v>0</v>
      </c>
      <c r="O22" s="449">
        <v>0</v>
      </c>
      <c r="P22" s="449">
        <v>0</v>
      </c>
      <c r="Q22" s="449">
        <v>0</v>
      </c>
      <c r="R22" s="449">
        <v>0</v>
      </c>
      <c r="S22" s="449">
        <v>0</v>
      </c>
      <c r="T22" s="449">
        <v>0</v>
      </c>
      <c r="U22" s="449">
        <v>0</v>
      </c>
      <c r="V22" s="449">
        <v>0</v>
      </c>
      <c r="W22" s="449">
        <v>0</v>
      </c>
    </row>
    <row r="23" spans="1:23" x14ac:dyDescent="0.2">
      <c r="A23" s="196">
        <v>8</v>
      </c>
      <c r="B23" s="197" t="s">
        <v>842</v>
      </c>
      <c r="C23" s="449">
        <v>0</v>
      </c>
      <c r="D23" s="449">
        <v>0</v>
      </c>
      <c r="E23" s="449">
        <v>0</v>
      </c>
      <c r="F23" s="449">
        <v>0</v>
      </c>
      <c r="G23" s="449">
        <v>0</v>
      </c>
      <c r="H23" s="449">
        <v>0</v>
      </c>
      <c r="I23" s="449">
        <v>0</v>
      </c>
      <c r="J23" s="449">
        <v>0</v>
      </c>
      <c r="K23" s="449">
        <v>0</v>
      </c>
      <c r="L23" s="449">
        <v>0</v>
      </c>
      <c r="M23" s="449">
        <v>0</v>
      </c>
      <c r="N23" s="449">
        <v>0</v>
      </c>
      <c r="O23" s="449">
        <v>0</v>
      </c>
      <c r="P23" s="449">
        <v>0</v>
      </c>
      <c r="Q23" s="449">
        <v>0</v>
      </c>
      <c r="R23" s="449">
        <v>0</v>
      </c>
      <c r="S23" s="449">
        <v>0</v>
      </c>
      <c r="T23" s="449">
        <v>0</v>
      </c>
      <c r="U23" s="449">
        <v>0</v>
      </c>
      <c r="V23" s="449">
        <v>0</v>
      </c>
      <c r="W23" s="449">
        <v>0</v>
      </c>
    </row>
    <row r="24" spans="1:23" x14ac:dyDescent="0.2">
      <c r="A24" s="196"/>
      <c r="B24" s="197"/>
      <c r="C24" s="449"/>
      <c r="D24" s="449"/>
      <c r="E24" s="449"/>
      <c r="F24" s="449"/>
      <c r="G24" s="449"/>
      <c r="H24" s="449"/>
      <c r="I24" s="449"/>
      <c r="J24" s="449"/>
      <c r="K24" s="449"/>
      <c r="L24" s="449"/>
      <c r="M24" s="449"/>
      <c r="N24" s="449"/>
      <c r="O24" s="449"/>
      <c r="P24" s="449"/>
      <c r="Q24" s="449"/>
      <c r="R24" s="449"/>
      <c r="S24" s="449"/>
      <c r="T24" s="449"/>
      <c r="U24" s="449"/>
      <c r="V24" s="449"/>
      <c r="W24" s="449"/>
    </row>
    <row r="25" spans="1:23" x14ac:dyDescent="0.2">
      <c r="A25" s="338">
        <v>9</v>
      </c>
      <c r="B25" s="197" t="s">
        <v>861</v>
      </c>
      <c r="C25" s="449">
        <v>0</v>
      </c>
      <c r="D25" s="449">
        <v>0</v>
      </c>
      <c r="E25" s="449">
        <v>0</v>
      </c>
      <c r="F25" s="449">
        <v>0</v>
      </c>
      <c r="G25" s="449">
        <v>0</v>
      </c>
      <c r="H25" s="449">
        <v>0</v>
      </c>
      <c r="I25" s="449">
        <v>0</v>
      </c>
      <c r="J25" s="449">
        <v>0</v>
      </c>
      <c r="K25" s="449">
        <v>0</v>
      </c>
      <c r="L25" s="449">
        <v>0</v>
      </c>
      <c r="M25" s="449">
        <v>0</v>
      </c>
      <c r="N25" s="449">
        <v>0</v>
      </c>
      <c r="O25" s="449">
        <v>0</v>
      </c>
      <c r="P25" s="449">
        <v>0</v>
      </c>
      <c r="Q25" s="449">
        <v>0</v>
      </c>
      <c r="R25" s="449">
        <v>0</v>
      </c>
      <c r="S25" s="449">
        <v>0</v>
      </c>
      <c r="T25" s="449">
        <v>0</v>
      </c>
      <c r="U25" s="449">
        <v>0</v>
      </c>
      <c r="V25" s="449">
        <v>0</v>
      </c>
      <c r="W25" s="449">
        <v>0</v>
      </c>
    </row>
    <row r="26" spans="1:23" x14ac:dyDescent="0.2">
      <c r="A26" s="777" t="s">
        <v>19</v>
      </c>
      <c r="B26" s="778"/>
      <c r="C26" s="449">
        <f>C15+C16+C17+C18+C19+C21+C22+C23+C25</f>
        <v>175.20000000000005</v>
      </c>
      <c r="D26" s="449">
        <f t="shared" ref="D26:W26" si="8">D15+D16+D17+D18+D19+D21+D22+D23+D25</f>
        <v>0</v>
      </c>
      <c r="E26" s="449">
        <f t="shared" si="8"/>
        <v>19.649999999999999</v>
      </c>
      <c r="F26" s="449">
        <f t="shared" si="8"/>
        <v>185.02</v>
      </c>
      <c r="G26" s="449">
        <f t="shared" si="8"/>
        <v>0</v>
      </c>
      <c r="H26" s="449">
        <f t="shared" si="8"/>
        <v>0</v>
      </c>
      <c r="I26" s="449">
        <f t="shared" si="8"/>
        <v>360.22</v>
      </c>
      <c r="J26" s="449">
        <f t="shared" si="8"/>
        <v>0</v>
      </c>
      <c r="K26" s="449">
        <f t="shared" si="8"/>
        <v>19.649999999999999</v>
      </c>
      <c r="L26" s="449">
        <f t="shared" si="8"/>
        <v>200.24</v>
      </c>
      <c r="M26" s="449">
        <f t="shared" si="8"/>
        <v>0</v>
      </c>
      <c r="N26" s="449">
        <f t="shared" si="8"/>
        <v>17.8</v>
      </c>
      <c r="O26" s="449">
        <f t="shared" si="8"/>
        <v>133.1</v>
      </c>
      <c r="P26" s="449">
        <f t="shared" si="8"/>
        <v>0</v>
      </c>
      <c r="Q26" s="449">
        <f t="shared" si="8"/>
        <v>0</v>
      </c>
      <c r="R26" s="449">
        <f t="shared" si="8"/>
        <v>333.34000000000003</v>
      </c>
      <c r="S26" s="449">
        <f t="shared" si="8"/>
        <v>0</v>
      </c>
      <c r="T26" s="449">
        <f t="shared" si="8"/>
        <v>17.8</v>
      </c>
      <c r="U26" s="449">
        <f t="shared" si="8"/>
        <v>693.56000000000006</v>
      </c>
      <c r="V26" s="449">
        <f t="shared" si="8"/>
        <v>0</v>
      </c>
      <c r="W26" s="449">
        <f t="shared" si="8"/>
        <v>37.450000000000003</v>
      </c>
    </row>
    <row r="27" spans="1:23" x14ac:dyDescent="0.2">
      <c r="A27" s="199"/>
      <c r="B27" s="199"/>
    </row>
    <row r="29" spans="1:23" x14ac:dyDescent="0.2">
      <c r="B29" s="182" t="s">
        <v>11</v>
      </c>
    </row>
    <row r="31" spans="1:23" x14ac:dyDescent="0.2">
      <c r="A31" s="800"/>
      <c r="B31" s="800"/>
      <c r="C31" s="800"/>
      <c r="D31" s="800"/>
      <c r="E31" s="800"/>
      <c r="F31" s="800"/>
      <c r="G31" s="800"/>
      <c r="H31" s="800"/>
      <c r="I31" s="800"/>
      <c r="J31" s="200"/>
      <c r="K31" s="200"/>
      <c r="L31" s="200"/>
      <c r="M31" s="200"/>
      <c r="N31" s="200"/>
      <c r="O31" s="800"/>
      <c r="P31" s="800"/>
      <c r="Q31" s="800"/>
      <c r="R31" s="800"/>
      <c r="S31" s="800"/>
      <c r="T31" s="800"/>
      <c r="U31" s="800"/>
    </row>
    <row r="33" spans="1:23" ht="15.75" x14ac:dyDescent="0.25">
      <c r="A33" s="201" t="s">
        <v>12</v>
      </c>
      <c r="B33" s="201"/>
      <c r="C33" s="201"/>
      <c r="D33" s="201"/>
      <c r="E33" s="201"/>
      <c r="F33" s="201"/>
      <c r="G33" s="201"/>
      <c r="H33" s="201"/>
      <c r="I33" s="201"/>
      <c r="J33" s="201"/>
      <c r="K33" s="201"/>
      <c r="L33" s="201"/>
      <c r="M33" s="201"/>
      <c r="N33" s="201"/>
      <c r="R33" s="802" t="s">
        <v>13</v>
      </c>
      <c r="S33" s="802"/>
      <c r="T33" s="802"/>
      <c r="U33" s="802"/>
    </row>
    <row r="34" spans="1:23" ht="15.75" x14ac:dyDescent="0.2">
      <c r="A34" s="801" t="s">
        <v>14</v>
      </c>
      <c r="B34" s="801"/>
      <c r="C34" s="801"/>
      <c r="D34" s="801"/>
      <c r="E34" s="801"/>
      <c r="F34" s="801"/>
      <c r="G34" s="801"/>
      <c r="H34" s="801"/>
      <c r="I34" s="801"/>
      <c r="J34" s="801"/>
      <c r="K34" s="801"/>
      <c r="L34" s="801"/>
      <c r="M34" s="801"/>
      <c r="N34" s="801"/>
      <c r="O34" s="801"/>
      <c r="P34" s="801"/>
      <c r="Q34" s="801"/>
      <c r="R34" s="801"/>
      <c r="S34" s="801"/>
      <c r="T34" s="801"/>
      <c r="U34" s="801"/>
    </row>
    <row r="35" spans="1:23" ht="15.75" x14ac:dyDescent="0.2">
      <c r="A35" s="801" t="s">
        <v>15</v>
      </c>
      <c r="B35" s="801"/>
      <c r="C35" s="801"/>
      <c r="D35" s="801"/>
      <c r="E35" s="801"/>
      <c r="F35" s="801"/>
      <c r="G35" s="801"/>
      <c r="H35" s="801"/>
      <c r="I35" s="801"/>
      <c r="J35" s="801"/>
      <c r="K35" s="801"/>
      <c r="L35" s="801"/>
      <c r="M35" s="801"/>
      <c r="N35" s="801"/>
      <c r="O35" s="801"/>
      <c r="P35" s="801"/>
      <c r="Q35" s="801"/>
      <c r="R35" s="801"/>
      <c r="S35" s="801"/>
      <c r="T35" s="801"/>
      <c r="U35" s="801"/>
    </row>
    <row r="36" spans="1:23" x14ac:dyDescent="0.2">
      <c r="R36" s="799" t="s">
        <v>86</v>
      </c>
      <c r="S36" s="799"/>
      <c r="T36" s="799"/>
      <c r="U36" s="799"/>
      <c r="V36" s="799"/>
      <c r="W36" s="799"/>
    </row>
  </sheetData>
  <mergeCells count="25">
    <mergeCell ref="R36:W36"/>
    <mergeCell ref="A31:I31"/>
    <mergeCell ref="O31:U31"/>
    <mergeCell ref="A34:U34"/>
    <mergeCell ref="R33:U33"/>
    <mergeCell ref="A35:U35"/>
    <mergeCell ref="O1:U1"/>
    <mergeCell ref="B4:U4"/>
    <mergeCell ref="B6:U6"/>
    <mergeCell ref="A8:B8"/>
    <mergeCell ref="C11:E11"/>
    <mergeCell ref="F11:H11"/>
    <mergeCell ref="I11:K11"/>
    <mergeCell ref="L11:N11"/>
    <mergeCell ref="A26:B26"/>
    <mergeCell ref="A20:B20"/>
    <mergeCell ref="A14:B14"/>
    <mergeCell ref="O11:Q11"/>
    <mergeCell ref="V9:W9"/>
    <mergeCell ref="A10:A11"/>
    <mergeCell ref="B10:B11"/>
    <mergeCell ref="C10:K10"/>
    <mergeCell ref="L10:T10"/>
    <mergeCell ref="U10:W11"/>
    <mergeCell ref="R11:T11"/>
  </mergeCells>
  <printOptions horizontalCentered="1"/>
  <pageMargins left="0.70866141732283472" right="0.70866141732283472" top="0.23622047244094491" bottom="0" header="0.31496062992125984" footer="0.31496062992125984"/>
  <pageSetup paperSize="9" scale="65" orientation="landscape" r:id="rId1"/>
  <colBreaks count="1" manualBreakCount="1">
    <brk id="23" max="1048575" man="1"/>
  </colBreaks>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P41"/>
  <sheetViews>
    <sheetView view="pageBreakPreview" zoomScale="78" zoomScaleSheetLayoutView="78" workbookViewId="0">
      <selection activeCell="P23" sqref="P23"/>
    </sheetView>
  </sheetViews>
  <sheetFormatPr defaultColWidth="9.140625" defaultRowHeight="12.75" x14ac:dyDescent="0.2"/>
  <cols>
    <col min="1" max="1" width="7.42578125" style="173" customWidth="1"/>
    <col min="2" max="2" width="17.140625" style="173" customWidth="1"/>
    <col min="3" max="3" width="11" style="173" customWidth="1"/>
    <col min="4" max="4" width="10" style="173" customWidth="1"/>
    <col min="5" max="5" width="11.85546875" style="173" customWidth="1"/>
    <col min="6" max="6" width="12.140625" style="173" customWidth="1"/>
    <col min="7" max="7" width="13.28515625" style="173" customWidth="1"/>
    <col min="8" max="8" width="14.5703125" style="173" customWidth="1"/>
    <col min="9" max="9" width="12.7109375" style="173" customWidth="1"/>
    <col min="10" max="10" width="14" style="173" customWidth="1"/>
    <col min="11" max="11" width="10.85546875" style="173" customWidth="1"/>
    <col min="12" max="12" width="11.5703125" style="173" customWidth="1"/>
    <col min="13" max="16384" width="9.140625" style="173"/>
  </cols>
  <sheetData>
    <row r="1" spans="1:16" s="90" customFormat="1" x14ac:dyDescent="0.2">
      <c r="E1" s="803"/>
      <c r="F1" s="803"/>
      <c r="G1" s="803"/>
      <c r="H1" s="803"/>
      <c r="I1" s="803"/>
      <c r="J1" s="323" t="s">
        <v>674</v>
      </c>
    </row>
    <row r="2" spans="1:16" s="90" customFormat="1" ht="15" x14ac:dyDescent="0.2">
      <c r="A2" s="804" t="s">
        <v>0</v>
      </c>
      <c r="B2" s="804"/>
      <c r="C2" s="804"/>
      <c r="D2" s="804"/>
      <c r="E2" s="804"/>
      <c r="F2" s="804"/>
      <c r="G2" s="804"/>
      <c r="H2" s="804"/>
      <c r="I2" s="804"/>
      <c r="J2" s="804"/>
    </row>
    <row r="3" spans="1:16" s="90" customFormat="1" ht="20.25" x14ac:dyDescent="0.3">
      <c r="A3" s="544" t="s">
        <v>702</v>
      </c>
      <c r="B3" s="544"/>
      <c r="C3" s="544"/>
      <c r="D3" s="544"/>
      <c r="E3" s="544"/>
      <c r="F3" s="544"/>
      <c r="G3" s="544"/>
      <c r="H3" s="544"/>
      <c r="I3" s="544"/>
      <c r="J3" s="544"/>
    </row>
    <row r="4" spans="1:16" s="90" customFormat="1" ht="14.25" customHeight="1" x14ac:dyDescent="0.2"/>
    <row r="5" spans="1:16" ht="19.5" customHeight="1" x14ac:dyDescent="0.25">
      <c r="A5" s="805" t="s">
        <v>776</v>
      </c>
      <c r="B5" s="805"/>
      <c r="C5" s="805"/>
      <c r="D5" s="805"/>
      <c r="E5" s="805"/>
      <c r="F5" s="805"/>
      <c r="G5" s="805"/>
      <c r="H5" s="805"/>
      <c r="I5" s="805"/>
      <c r="J5" s="805"/>
      <c r="K5" s="805"/>
      <c r="L5" s="805"/>
    </row>
    <row r="6" spans="1:16" ht="13.5" customHeight="1" x14ac:dyDescent="0.2">
      <c r="A6" s="324"/>
      <c r="B6" s="324"/>
      <c r="C6" s="324"/>
      <c r="D6" s="324"/>
      <c r="E6" s="324"/>
      <c r="F6" s="324"/>
      <c r="G6" s="324"/>
      <c r="H6" s="324"/>
      <c r="I6" s="324"/>
      <c r="J6" s="324"/>
    </row>
    <row r="7" spans="1:16" ht="0.75" customHeight="1" x14ac:dyDescent="0.2"/>
    <row r="8" spans="1:16" x14ac:dyDescent="0.2">
      <c r="A8" s="505" t="s">
        <v>900</v>
      </c>
      <c r="B8" s="505"/>
      <c r="C8" s="505"/>
      <c r="D8" s="505"/>
      <c r="E8" s="505"/>
      <c r="F8" s="505"/>
      <c r="G8" s="505"/>
      <c r="H8" s="806" t="s">
        <v>779</v>
      </c>
      <c r="I8" s="806"/>
      <c r="J8" s="806"/>
      <c r="K8" s="806"/>
      <c r="L8" s="806"/>
    </row>
    <row r="9" spans="1:16" ht="18" customHeight="1" x14ac:dyDescent="0.2">
      <c r="A9" s="673" t="s">
        <v>2</v>
      </c>
      <c r="B9" s="673" t="s">
        <v>39</v>
      </c>
      <c r="C9" s="809" t="s">
        <v>675</v>
      </c>
      <c r="D9" s="809"/>
      <c r="E9" s="809" t="s">
        <v>129</v>
      </c>
      <c r="F9" s="809"/>
      <c r="G9" s="809" t="s">
        <v>676</v>
      </c>
      <c r="H9" s="809"/>
      <c r="I9" s="809" t="s">
        <v>130</v>
      </c>
      <c r="J9" s="809"/>
      <c r="K9" s="809" t="s">
        <v>131</v>
      </c>
      <c r="L9" s="809"/>
      <c r="O9" s="325"/>
      <c r="P9" s="326"/>
    </row>
    <row r="10" spans="1:16" ht="44.25" customHeight="1" x14ac:dyDescent="0.2">
      <c r="A10" s="673"/>
      <c r="B10" s="673"/>
      <c r="C10" s="95" t="s">
        <v>677</v>
      </c>
      <c r="D10" s="95" t="s">
        <v>678</v>
      </c>
      <c r="E10" s="95" t="s">
        <v>679</v>
      </c>
      <c r="F10" s="95" t="s">
        <v>680</v>
      </c>
      <c r="G10" s="95" t="s">
        <v>679</v>
      </c>
      <c r="H10" s="95" t="s">
        <v>680</v>
      </c>
      <c r="I10" s="95" t="s">
        <v>677</v>
      </c>
      <c r="J10" s="95" t="s">
        <v>678</v>
      </c>
      <c r="K10" s="95" t="s">
        <v>677</v>
      </c>
      <c r="L10" s="95" t="s">
        <v>678</v>
      </c>
    </row>
    <row r="11" spans="1:16" x14ac:dyDescent="0.2">
      <c r="A11" s="95">
        <v>1</v>
      </c>
      <c r="B11" s="95">
        <v>2</v>
      </c>
      <c r="C11" s="95">
        <v>3</v>
      </c>
      <c r="D11" s="95">
        <v>4</v>
      </c>
      <c r="E11" s="95">
        <v>5</v>
      </c>
      <c r="F11" s="95">
        <v>6</v>
      </c>
      <c r="G11" s="95">
        <v>7</v>
      </c>
      <c r="H11" s="95">
        <v>8</v>
      </c>
      <c r="I11" s="95">
        <v>9</v>
      </c>
      <c r="J11" s="95">
        <v>10</v>
      </c>
      <c r="K11" s="95">
        <v>11</v>
      </c>
      <c r="L11" s="95">
        <v>12</v>
      </c>
    </row>
    <row r="12" spans="1:16" x14ac:dyDescent="0.2">
      <c r="A12" s="327">
        <v>1</v>
      </c>
      <c r="B12" s="325"/>
      <c r="C12" s="325"/>
      <c r="D12" s="325"/>
      <c r="E12" s="325"/>
      <c r="F12" s="325"/>
      <c r="G12" s="325"/>
      <c r="H12" s="325"/>
      <c r="I12" s="325"/>
      <c r="J12" s="325"/>
      <c r="K12" s="325"/>
      <c r="L12" s="325"/>
    </row>
    <row r="13" spans="1:16" x14ac:dyDescent="0.2">
      <c r="A13" s="327">
        <v>2</v>
      </c>
      <c r="B13" s="325"/>
      <c r="C13" s="325"/>
      <c r="D13" s="325"/>
      <c r="E13" s="325"/>
      <c r="F13" s="325"/>
      <c r="G13" s="325"/>
      <c r="H13" s="325"/>
      <c r="I13" s="325"/>
      <c r="J13" s="325"/>
      <c r="K13" s="325"/>
      <c r="L13" s="325"/>
    </row>
    <row r="14" spans="1:16" x14ac:dyDescent="0.2">
      <c r="A14" s="327">
        <v>3</v>
      </c>
      <c r="B14" s="325"/>
      <c r="C14" s="325"/>
      <c r="D14" s="325"/>
      <c r="E14" s="325" t="s">
        <v>11</v>
      </c>
      <c r="F14" s="325"/>
      <c r="G14" s="325"/>
      <c r="H14" s="325"/>
      <c r="I14" s="325"/>
      <c r="J14" s="325"/>
      <c r="K14" s="325"/>
      <c r="L14" s="325"/>
    </row>
    <row r="15" spans="1:16" x14ac:dyDescent="0.2">
      <c r="A15" s="327">
        <v>4</v>
      </c>
      <c r="B15" s="325"/>
      <c r="C15" s="325"/>
      <c r="D15" s="325"/>
      <c r="E15" s="325"/>
      <c r="F15" s="325"/>
      <c r="G15" s="325"/>
      <c r="H15" s="325"/>
      <c r="I15" s="325"/>
      <c r="J15" s="325"/>
      <c r="K15" s="325"/>
      <c r="L15" s="325"/>
    </row>
    <row r="16" spans="1:16" x14ac:dyDescent="0.2">
      <c r="A16" s="327">
        <v>5</v>
      </c>
      <c r="B16" s="325"/>
      <c r="C16" s="325"/>
      <c r="D16" s="325"/>
      <c r="E16" s="325"/>
      <c r="F16" s="325"/>
      <c r="G16" s="325"/>
      <c r="H16" s="325"/>
      <c r="I16" s="325"/>
      <c r="J16" s="325"/>
      <c r="K16" s="325"/>
      <c r="L16" s="325"/>
    </row>
    <row r="17" spans="1:12" x14ac:dyDescent="0.2">
      <c r="A17" s="327">
        <v>6</v>
      </c>
      <c r="B17" s="325"/>
      <c r="C17" s="325"/>
      <c r="D17" s="325"/>
      <c r="E17" s="325"/>
      <c r="F17" s="325"/>
      <c r="G17" s="325"/>
      <c r="H17" s="325"/>
      <c r="I17" s="325"/>
      <c r="J17" s="325"/>
      <c r="K17" s="325"/>
      <c r="L17" s="325"/>
    </row>
    <row r="18" spans="1:12" x14ac:dyDescent="0.2">
      <c r="A18" s="327">
        <v>7</v>
      </c>
      <c r="B18" s="325"/>
      <c r="C18" s="325"/>
      <c r="D18" s="325"/>
      <c r="E18" s="325"/>
      <c r="F18" s="325"/>
      <c r="G18" s="325"/>
      <c r="H18" s="325"/>
      <c r="I18" s="325"/>
      <c r="J18" s="325"/>
      <c r="K18" s="325"/>
      <c r="L18" s="325"/>
    </row>
    <row r="19" spans="1:12" x14ac:dyDescent="0.2">
      <c r="A19" s="327">
        <v>8</v>
      </c>
      <c r="B19" s="325"/>
      <c r="C19" s="325"/>
      <c r="D19" s="325"/>
      <c r="E19" s="325"/>
      <c r="F19" s="325"/>
      <c r="G19" s="325"/>
      <c r="H19" s="325"/>
      <c r="I19" s="325"/>
      <c r="J19" s="325"/>
      <c r="K19" s="325"/>
      <c r="L19" s="325"/>
    </row>
    <row r="20" spans="1:12" x14ac:dyDescent="0.2">
      <c r="A20" s="327">
        <v>9</v>
      </c>
      <c r="B20" s="325"/>
      <c r="C20" s="325"/>
      <c r="D20" s="325"/>
      <c r="E20" s="325"/>
      <c r="F20" s="325"/>
      <c r="G20" s="325"/>
      <c r="H20" s="325"/>
      <c r="I20" s="325"/>
      <c r="J20" s="325"/>
      <c r="K20" s="325"/>
      <c r="L20" s="325"/>
    </row>
    <row r="21" spans="1:12" x14ac:dyDescent="0.2">
      <c r="A21" s="327">
        <v>10</v>
      </c>
      <c r="B21" s="325"/>
      <c r="C21" s="325"/>
      <c r="D21" s="325"/>
      <c r="E21" s="325"/>
      <c r="F21" s="325"/>
      <c r="G21" s="325"/>
      <c r="H21" s="325"/>
      <c r="I21" s="325"/>
      <c r="J21" s="325"/>
      <c r="K21" s="325"/>
      <c r="L21" s="325"/>
    </row>
    <row r="22" spans="1:12" x14ac:dyDescent="0.2">
      <c r="A22" s="327">
        <v>11</v>
      </c>
      <c r="B22" s="325"/>
      <c r="C22" s="325"/>
      <c r="D22" s="325"/>
      <c r="E22" s="325"/>
      <c r="F22" s="325"/>
      <c r="G22" s="325"/>
      <c r="H22" s="325"/>
      <c r="I22" s="325"/>
      <c r="J22" s="325"/>
      <c r="K22" s="325"/>
      <c r="L22" s="325"/>
    </row>
    <row r="23" spans="1:12" x14ac:dyDescent="0.2">
      <c r="A23" s="327">
        <v>12</v>
      </c>
      <c r="B23" s="325"/>
      <c r="C23" s="325"/>
      <c r="D23" s="325"/>
      <c r="E23" s="325"/>
      <c r="F23" s="325"/>
      <c r="G23" s="325"/>
      <c r="H23" s="325"/>
      <c r="I23" s="325"/>
      <c r="J23" s="325"/>
      <c r="K23" s="325"/>
      <c r="L23" s="325"/>
    </row>
    <row r="24" spans="1:12" x14ac:dyDescent="0.2">
      <c r="A24" s="327">
        <v>13</v>
      </c>
      <c r="B24" s="325"/>
      <c r="C24" s="325"/>
      <c r="D24" s="325"/>
      <c r="E24" s="325"/>
      <c r="F24" s="325"/>
      <c r="G24" s="325"/>
      <c r="H24" s="325"/>
      <c r="I24" s="325"/>
      <c r="J24" s="325"/>
      <c r="K24" s="325"/>
      <c r="L24" s="325"/>
    </row>
    <row r="25" spans="1:12" x14ac:dyDescent="0.2">
      <c r="A25" s="327">
        <v>14</v>
      </c>
      <c r="B25" s="325"/>
      <c r="C25" s="325"/>
      <c r="D25" s="325"/>
      <c r="E25" s="325"/>
      <c r="F25" s="325"/>
      <c r="G25" s="325"/>
      <c r="H25" s="325"/>
      <c r="I25" s="325"/>
      <c r="J25" s="325"/>
      <c r="K25" s="325"/>
      <c r="L25" s="325"/>
    </row>
    <row r="26" spans="1:12" x14ac:dyDescent="0.2">
      <c r="A26" s="328" t="s">
        <v>7</v>
      </c>
      <c r="B26" s="325"/>
      <c r="C26" s="325"/>
      <c r="D26" s="325"/>
      <c r="E26" s="325"/>
      <c r="F26" s="325"/>
      <c r="G26" s="325"/>
      <c r="H26" s="325"/>
      <c r="I26" s="325"/>
      <c r="J26" s="325"/>
      <c r="K26" s="325"/>
      <c r="L26" s="325"/>
    </row>
    <row r="27" spans="1:12" x14ac:dyDescent="0.2">
      <c r="A27" s="328" t="s">
        <v>7</v>
      </c>
      <c r="B27" s="325"/>
      <c r="C27" s="325"/>
      <c r="D27" s="325"/>
      <c r="E27" s="325"/>
      <c r="F27" s="325"/>
      <c r="G27" s="325"/>
      <c r="H27" s="325"/>
      <c r="I27" s="325"/>
      <c r="J27" s="325"/>
      <c r="K27" s="325"/>
      <c r="L27" s="325"/>
    </row>
    <row r="28" spans="1:12" x14ac:dyDescent="0.2">
      <c r="A28" s="94" t="s">
        <v>19</v>
      </c>
      <c r="B28" s="329"/>
      <c r="C28" s="329"/>
      <c r="D28" s="325"/>
      <c r="E28" s="325"/>
      <c r="F28" s="325"/>
      <c r="G28" s="325"/>
      <c r="H28" s="325"/>
      <c r="I28" s="325"/>
      <c r="J28" s="325"/>
      <c r="K28" s="325"/>
      <c r="L28" s="325"/>
    </row>
    <row r="29" spans="1:12" x14ac:dyDescent="0.2">
      <c r="A29" s="101"/>
      <c r="B29" s="126"/>
      <c r="C29" s="126"/>
      <c r="D29" s="326"/>
      <c r="E29" s="326"/>
      <c r="F29" s="326"/>
      <c r="G29" s="326"/>
      <c r="H29" s="326"/>
      <c r="I29" s="326"/>
      <c r="J29" s="326"/>
    </row>
    <row r="30" spans="1:12" x14ac:dyDescent="0.2">
      <c r="A30" s="101"/>
      <c r="B30" s="126"/>
      <c r="C30" s="126"/>
      <c r="D30" s="326"/>
      <c r="E30" s="326"/>
      <c r="F30" s="326"/>
      <c r="G30" s="326"/>
      <c r="H30" s="326"/>
      <c r="I30" s="326"/>
      <c r="J30" s="326"/>
    </row>
    <row r="31" spans="1:12" x14ac:dyDescent="0.2">
      <c r="A31" s="101"/>
      <c r="B31" s="126"/>
      <c r="C31" s="126"/>
      <c r="D31" s="326"/>
      <c r="E31" s="326"/>
      <c r="F31" s="326"/>
      <c r="G31" s="326"/>
      <c r="H31" s="326"/>
      <c r="I31" s="326"/>
      <c r="J31" s="326"/>
    </row>
    <row r="32" spans="1:12" ht="15.75" customHeight="1" x14ac:dyDescent="0.2">
      <c r="A32" s="104" t="s">
        <v>12</v>
      </c>
      <c r="B32" s="104"/>
      <c r="C32" s="104"/>
      <c r="D32" s="104"/>
      <c r="E32" s="104"/>
      <c r="F32" s="104"/>
      <c r="G32" s="104"/>
      <c r="I32" s="808" t="s">
        <v>13</v>
      </c>
      <c r="J32" s="808"/>
    </row>
    <row r="33" spans="1:11" ht="12.75" customHeight="1" x14ac:dyDescent="0.2">
      <c r="A33" s="810" t="s">
        <v>682</v>
      </c>
      <c r="B33" s="810"/>
      <c r="C33" s="810"/>
      <c r="D33" s="810"/>
      <c r="E33" s="810"/>
      <c r="F33" s="810"/>
      <c r="G33" s="810"/>
      <c r="H33" s="810"/>
      <c r="I33" s="810"/>
      <c r="J33" s="810"/>
    </row>
    <row r="34" spans="1:11" ht="12.75" customHeight="1" x14ac:dyDescent="0.2">
      <c r="A34" s="330"/>
      <c r="B34" s="330"/>
      <c r="C34" s="330"/>
      <c r="D34" s="330"/>
      <c r="E34" s="330"/>
      <c r="F34" s="330"/>
      <c r="G34" s="330"/>
      <c r="H34" s="808" t="s">
        <v>20</v>
      </c>
      <c r="I34" s="808"/>
      <c r="J34" s="808"/>
      <c r="K34" s="808"/>
    </row>
    <row r="35" spans="1:11" x14ac:dyDescent="0.2">
      <c r="A35" s="104"/>
      <c r="B35" s="104"/>
      <c r="C35" s="104"/>
      <c r="E35" s="104"/>
      <c r="H35" s="811" t="s">
        <v>86</v>
      </c>
      <c r="I35" s="811"/>
      <c r="J35" s="811"/>
    </row>
    <row r="39" spans="1:11" x14ac:dyDescent="0.2">
      <c r="A39" s="807"/>
      <c r="B39" s="807"/>
      <c r="C39" s="807"/>
      <c r="D39" s="807"/>
      <c r="E39" s="807"/>
      <c r="F39" s="807"/>
      <c r="G39" s="807"/>
      <c r="H39" s="807"/>
      <c r="I39" s="807"/>
      <c r="J39" s="807"/>
    </row>
    <row r="41" spans="1:11" x14ac:dyDescent="0.2">
      <c r="A41" s="807"/>
      <c r="B41" s="807"/>
      <c r="C41" s="807"/>
      <c r="D41" s="807"/>
      <c r="E41" s="807"/>
      <c r="F41" s="807"/>
      <c r="G41" s="807"/>
      <c r="H41" s="807"/>
      <c r="I41" s="807"/>
      <c r="J41" s="807"/>
    </row>
  </sheetData>
  <mergeCells count="19">
    <mergeCell ref="A41:J41"/>
    <mergeCell ref="H34:K34"/>
    <mergeCell ref="A9:A10"/>
    <mergeCell ref="B9:B10"/>
    <mergeCell ref="C9:D9"/>
    <mergeCell ref="E9:F9"/>
    <mergeCell ref="G9:H9"/>
    <mergeCell ref="I9:J9"/>
    <mergeCell ref="K9:L9"/>
    <mergeCell ref="I32:J32"/>
    <mergeCell ref="A33:J33"/>
    <mergeCell ref="H35:J35"/>
    <mergeCell ref="A39:J39"/>
    <mergeCell ref="E1:I1"/>
    <mergeCell ref="A2:J2"/>
    <mergeCell ref="A3:J3"/>
    <mergeCell ref="A5:L5"/>
    <mergeCell ref="H8:L8"/>
    <mergeCell ref="A8:G8"/>
  </mergeCells>
  <printOptions horizontalCentered="1"/>
  <pageMargins left="0.70866141732283472" right="0.70866141732283472" top="0.23622047244094491" bottom="0" header="0.31496062992125984" footer="0.31496062992125984"/>
  <pageSetup paperSize="9" scale="91"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K21"/>
  <sheetViews>
    <sheetView view="pageBreakPreview" zoomScaleNormal="90" zoomScaleSheetLayoutView="100" workbookViewId="0">
      <selection activeCell="J12" sqref="J12"/>
    </sheetView>
  </sheetViews>
  <sheetFormatPr defaultRowHeight="12.75" x14ac:dyDescent="0.2"/>
  <cols>
    <col min="1" max="1" width="8.28515625" customWidth="1"/>
    <col min="2" max="2" width="15.5703125" customWidth="1"/>
    <col min="3" max="3" width="17.28515625" customWidth="1"/>
    <col min="4" max="4" width="21" customWidth="1"/>
    <col min="5" max="5" width="21.140625" customWidth="1"/>
    <col min="6" max="6" width="20.7109375" customWidth="1"/>
    <col min="7" max="7" width="23.5703125" customWidth="1"/>
    <col min="8" max="8" width="22.7109375" customWidth="1"/>
  </cols>
  <sheetData>
    <row r="1" spans="1:8" ht="18" x14ac:dyDescent="0.35">
      <c r="A1" s="563" t="s">
        <v>0</v>
      </c>
      <c r="B1" s="563"/>
      <c r="C1" s="563"/>
      <c r="D1" s="563"/>
      <c r="E1" s="563"/>
      <c r="F1" s="563"/>
      <c r="G1" s="563"/>
      <c r="H1" s="210" t="s">
        <v>257</v>
      </c>
    </row>
    <row r="2" spans="1:8" ht="21" x14ac:dyDescent="0.35">
      <c r="A2" s="564" t="s">
        <v>702</v>
      </c>
      <c r="B2" s="564"/>
      <c r="C2" s="564"/>
      <c r="D2" s="564"/>
      <c r="E2" s="564"/>
      <c r="F2" s="564"/>
      <c r="G2" s="564"/>
      <c r="H2" s="564"/>
    </row>
    <row r="3" spans="1:8" ht="15" x14ac:dyDescent="0.3">
      <c r="A3" s="212"/>
      <c r="B3" s="212"/>
    </row>
    <row r="4" spans="1:8" ht="18" customHeight="1" x14ac:dyDescent="0.35">
      <c r="A4" s="565" t="s">
        <v>743</v>
      </c>
      <c r="B4" s="565"/>
      <c r="C4" s="565"/>
      <c r="D4" s="565"/>
      <c r="E4" s="565"/>
      <c r="F4" s="565"/>
      <c r="G4" s="565"/>
      <c r="H4" s="565"/>
    </row>
    <row r="5" spans="1:8" x14ac:dyDescent="0.2">
      <c r="A5" s="461" t="s">
        <v>900</v>
      </c>
      <c r="B5" s="461"/>
    </row>
    <row r="6" spans="1:8" ht="15" x14ac:dyDescent="0.3">
      <c r="A6" s="213"/>
      <c r="B6" s="213"/>
      <c r="G6" s="566" t="s">
        <v>781</v>
      </c>
      <c r="H6" s="566"/>
    </row>
    <row r="7" spans="1:8" ht="59.25" customHeight="1" x14ac:dyDescent="0.2">
      <c r="A7" s="340" t="s">
        <v>2</v>
      </c>
      <c r="B7" s="340" t="s">
        <v>3</v>
      </c>
      <c r="C7" s="215" t="s">
        <v>258</v>
      </c>
      <c r="D7" s="215" t="s">
        <v>259</v>
      </c>
      <c r="E7" s="215" t="s">
        <v>260</v>
      </c>
      <c r="F7" s="215" t="s">
        <v>261</v>
      </c>
      <c r="G7" s="215" t="s">
        <v>262</v>
      </c>
      <c r="H7" s="215" t="s">
        <v>263</v>
      </c>
    </row>
    <row r="8" spans="1:8" s="210" customFormat="1" ht="15" x14ac:dyDescent="0.25">
      <c r="A8" s="216" t="s">
        <v>264</v>
      </c>
      <c r="B8" s="216" t="s">
        <v>265</v>
      </c>
      <c r="C8" s="216" t="s">
        <v>266</v>
      </c>
      <c r="D8" s="216" t="s">
        <v>267</v>
      </c>
      <c r="E8" s="216" t="s">
        <v>268</v>
      </c>
      <c r="F8" s="216" t="s">
        <v>269</v>
      </c>
      <c r="G8" s="216" t="s">
        <v>270</v>
      </c>
      <c r="H8" s="216" t="s">
        <v>271</v>
      </c>
    </row>
    <row r="9" spans="1:8" x14ac:dyDescent="0.2">
      <c r="A9" s="8">
        <v>1</v>
      </c>
      <c r="B9" s="19" t="s">
        <v>901</v>
      </c>
      <c r="C9" s="371">
        <v>54</v>
      </c>
      <c r="D9" s="371">
        <v>5</v>
      </c>
      <c r="E9" s="371">
        <v>57</v>
      </c>
      <c r="F9" s="371">
        <f>SUM(C9:E9)</f>
        <v>116</v>
      </c>
      <c r="G9" s="371">
        <f>F9</f>
        <v>116</v>
      </c>
      <c r="H9" s="20" t="s">
        <v>7</v>
      </c>
    </row>
    <row r="10" spans="1:8" x14ac:dyDescent="0.2">
      <c r="A10" s="8">
        <v>2</v>
      </c>
      <c r="B10" s="19" t="s">
        <v>902</v>
      </c>
      <c r="C10" s="371">
        <v>98</v>
      </c>
      <c r="D10" s="371">
        <v>7</v>
      </c>
      <c r="E10" s="371">
        <v>56</v>
      </c>
      <c r="F10" s="371">
        <f t="shared" ref="F10:F12" si="0">SUM(C10:E10)</f>
        <v>161</v>
      </c>
      <c r="G10" s="371">
        <v>161</v>
      </c>
      <c r="H10" s="357" t="s">
        <v>7</v>
      </c>
    </row>
    <row r="11" spans="1:8" x14ac:dyDescent="0.2">
      <c r="A11" s="8">
        <v>3</v>
      </c>
      <c r="B11" s="19" t="s">
        <v>903</v>
      </c>
      <c r="C11" s="371">
        <v>30</v>
      </c>
      <c r="D11" s="371">
        <v>5</v>
      </c>
      <c r="E11" s="371">
        <v>20</v>
      </c>
      <c r="F11" s="371">
        <f t="shared" si="0"/>
        <v>55</v>
      </c>
      <c r="G11" s="371">
        <f t="shared" ref="G11" si="1">F11</f>
        <v>55</v>
      </c>
      <c r="H11" s="20" t="s">
        <v>7</v>
      </c>
    </row>
    <row r="12" spans="1:8" x14ac:dyDescent="0.2">
      <c r="A12" s="3"/>
      <c r="B12" s="30" t="s">
        <v>19</v>
      </c>
      <c r="C12" s="346">
        <f>SUM(C9:C11)</f>
        <v>182</v>
      </c>
      <c r="D12" s="346">
        <f>SUM(D9:D11)</f>
        <v>17</v>
      </c>
      <c r="E12" s="346">
        <f>SUM(E9:E11)</f>
        <v>133</v>
      </c>
      <c r="F12" s="346">
        <f t="shared" si="0"/>
        <v>332</v>
      </c>
      <c r="G12" s="346">
        <f>SUM(G9:G11)</f>
        <v>332</v>
      </c>
      <c r="H12" s="20" t="s">
        <v>7</v>
      </c>
    </row>
    <row r="14" spans="1:8" x14ac:dyDescent="0.2">
      <c r="A14" s="217" t="s">
        <v>272</v>
      </c>
    </row>
    <row r="17" spans="1:11" ht="15" customHeight="1" x14ac:dyDescent="0.2">
      <c r="A17" s="218"/>
      <c r="B17" s="218"/>
      <c r="C17" s="218"/>
      <c r="D17" s="218"/>
      <c r="E17" s="218"/>
      <c r="F17" s="561" t="s">
        <v>13</v>
      </c>
      <c r="G17" s="561"/>
      <c r="H17" s="219"/>
    </row>
    <row r="18" spans="1:11" ht="15" customHeight="1" x14ac:dyDescent="0.2">
      <c r="A18" s="218"/>
      <c r="B18" s="218"/>
      <c r="C18" s="218"/>
      <c r="D18" s="218"/>
      <c r="E18" s="218"/>
      <c r="F18" s="561" t="s">
        <v>14</v>
      </c>
      <c r="G18" s="561"/>
      <c r="H18" s="561"/>
    </row>
    <row r="19" spans="1:11" ht="15" customHeight="1" x14ac:dyDescent="0.2">
      <c r="A19" s="218"/>
      <c r="B19" s="218"/>
      <c r="C19" s="218"/>
      <c r="D19" s="218"/>
      <c r="E19" s="218"/>
      <c r="F19" s="561" t="s">
        <v>89</v>
      </c>
      <c r="G19" s="561"/>
      <c r="H19" s="561"/>
    </row>
    <row r="20" spans="1:11" x14ac:dyDescent="0.2">
      <c r="A20" s="218" t="s">
        <v>12</v>
      </c>
      <c r="C20" s="218"/>
      <c r="D20" s="218"/>
      <c r="E20" s="218"/>
      <c r="F20" s="562" t="s">
        <v>86</v>
      </c>
      <c r="G20" s="562"/>
      <c r="H20" s="220"/>
    </row>
    <row r="21" spans="1:11" x14ac:dyDescent="0.2">
      <c r="A21" s="218"/>
      <c r="B21" s="218"/>
      <c r="C21" s="218"/>
      <c r="D21" s="218"/>
      <c r="E21" s="218"/>
      <c r="F21" s="218"/>
      <c r="G21" s="218"/>
      <c r="H21" s="218"/>
      <c r="I21" s="218"/>
      <c r="J21" s="218"/>
      <c r="K21" s="218"/>
    </row>
  </sheetData>
  <mergeCells count="9">
    <mergeCell ref="F19:H19"/>
    <mergeCell ref="F20:G20"/>
    <mergeCell ref="A1:G1"/>
    <mergeCell ref="A2:H2"/>
    <mergeCell ref="A4:H4"/>
    <mergeCell ref="G6:H6"/>
    <mergeCell ref="F17:G17"/>
    <mergeCell ref="F18:H18"/>
    <mergeCell ref="A5:B5"/>
  </mergeCells>
  <printOptions horizontalCentered="1"/>
  <pageMargins left="0.70866141732283472" right="0.70866141732283472" top="0.23622047244094491" bottom="0" header="0.31496062992125984" footer="0.31496062992125984"/>
  <pageSetup paperSize="9" scale="89" orientation="landscape" r:id="rId1"/>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P41"/>
  <sheetViews>
    <sheetView view="pageBreakPreview" topLeftCell="A2" zoomScaleSheetLayoutView="100" workbookViewId="0">
      <selection activeCell="K39" sqref="K39"/>
    </sheetView>
  </sheetViews>
  <sheetFormatPr defaultColWidth="9.140625" defaultRowHeight="12.75" x14ac:dyDescent="0.2"/>
  <cols>
    <col min="1" max="1" width="7.42578125" style="173" customWidth="1"/>
    <col min="2" max="2" width="17.140625" style="173" customWidth="1"/>
    <col min="3" max="3" width="11" style="173" customWidth="1"/>
    <col min="4" max="4" width="10" style="173" customWidth="1"/>
    <col min="5" max="5" width="11.85546875" style="173" customWidth="1"/>
    <col min="6" max="6" width="12.140625" style="173" customWidth="1"/>
    <col min="7" max="7" width="13.28515625" style="173" customWidth="1"/>
    <col min="8" max="8" width="14.5703125" style="173" customWidth="1"/>
    <col min="9" max="9" width="12" style="173" customWidth="1"/>
    <col min="10" max="10" width="13.140625" style="173" customWidth="1"/>
    <col min="11" max="11" width="12.140625" style="173" customWidth="1"/>
    <col min="12" max="12" width="12" style="173" customWidth="1"/>
    <col min="13" max="16384" width="9.140625" style="173"/>
  </cols>
  <sheetData>
    <row r="1" spans="1:16" s="90" customFormat="1" x14ac:dyDescent="0.2">
      <c r="E1" s="803"/>
      <c r="F1" s="803"/>
      <c r="G1" s="803"/>
      <c r="H1" s="803"/>
      <c r="I1" s="803"/>
      <c r="J1" s="323" t="s">
        <v>681</v>
      </c>
    </row>
    <row r="2" spans="1:16" s="90" customFormat="1" ht="15" x14ac:dyDescent="0.2">
      <c r="A2" s="804" t="s">
        <v>0</v>
      </c>
      <c r="B2" s="804"/>
      <c r="C2" s="804"/>
      <c r="D2" s="804"/>
      <c r="E2" s="804"/>
      <c r="F2" s="804"/>
      <c r="G2" s="804"/>
      <c r="H2" s="804"/>
      <c r="I2" s="804"/>
      <c r="J2" s="804"/>
    </row>
    <row r="3" spans="1:16" s="90" customFormat="1" ht="20.25" x14ac:dyDescent="0.3">
      <c r="A3" s="544" t="s">
        <v>702</v>
      </c>
      <c r="B3" s="544"/>
      <c r="C3" s="544"/>
      <c r="D3" s="544"/>
      <c r="E3" s="544"/>
      <c r="F3" s="544"/>
      <c r="G3" s="544"/>
      <c r="H3" s="544"/>
      <c r="I3" s="544"/>
      <c r="J3" s="544"/>
    </row>
    <row r="4" spans="1:16" s="90" customFormat="1" ht="14.25" customHeight="1" x14ac:dyDescent="0.2"/>
    <row r="5" spans="1:16" ht="16.5" customHeight="1" x14ac:dyDescent="0.25">
      <c r="A5" s="805" t="s">
        <v>777</v>
      </c>
      <c r="B5" s="805"/>
      <c r="C5" s="805"/>
      <c r="D5" s="805"/>
      <c r="E5" s="805"/>
      <c r="F5" s="805"/>
      <c r="G5" s="805"/>
      <c r="H5" s="805"/>
      <c r="I5" s="805"/>
      <c r="J5" s="805"/>
      <c r="K5" s="805"/>
      <c r="L5" s="805"/>
    </row>
    <row r="6" spans="1:16" ht="13.5" customHeight="1" x14ac:dyDescent="0.2">
      <c r="A6" s="324"/>
      <c r="B6" s="324"/>
      <c r="C6" s="324"/>
      <c r="D6" s="324"/>
      <c r="E6" s="324"/>
      <c r="F6" s="324"/>
      <c r="G6" s="324"/>
      <c r="H6" s="324"/>
      <c r="I6" s="324"/>
      <c r="J6" s="324"/>
    </row>
    <row r="7" spans="1:16" ht="0.75" customHeight="1" x14ac:dyDescent="0.2"/>
    <row r="8" spans="1:16" x14ac:dyDescent="0.2">
      <c r="A8" s="505" t="s">
        <v>900</v>
      </c>
      <c r="B8" s="505"/>
      <c r="C8" s="505"/>
      <c r="D8" s="505"/>
      <c r="E8" s="505"/>
      <c r="F8" s="505"/>
      <c r="G8" s="505"/>
      <c r="H8" s="806" t="s">
        <v>779</v>
      </c>
      <c r="I8" s="806"/>
      <c r="J8" s="806"/>
      <c r="K8" s="806"/>
      <c r="L8" s="806"/>
    </row>
    <row r="9" spans="1:16" ht="21" customHeight="1" x14ac:dyDescent="0.2">
      <c r="A9" s="673" t="s">
        <v>2</v>
      </c>
      <c r="B9" s="673" t="s">
        <v>39</v>
      </c>
      <c r="C9" s="809" t="s">
        <v>675</v>
      </c>
      <c r="D9" s="809"/>
      <c r="E9" s="809" t="s">
        <v>129</v>
      </c>
      <c r="F9" s="809"/>
      <c r="G9" s="809" t="s">
        <v>676</v>
      </c>
      <c r="H9" s="809"/>
      <c r="I9" s="809" t="s">
        <v>130</v>
      </c>
      <c r="J9" s="809"/>
      <c r="K9" s="809" t="s">
        <v>131</v>
      </c>
      <c r="L9" s="809"/>
      <c r="O9" s="325"/>
      <c r="P9" s="326"/>
    </row>
    <row r="10" spans="1:16" ht="45" customHeight="1" x14ac:dyDescent="0.2">
      <c r="A10" s="673"/>
      <c r="B10" s="673"/>
      <c r="C10" s="95" t="s">
        <v>677</v>
      </c>
      <c r="D10" s="95" t="s">
        <v>678</v>
      </c>
      <c r="E10" s="95" t="s">
        <v>679</v>
      </c>
      <c r="F10" s="95" t="s">
        <v>680</v>
      </c>
      <c r="G10" s="95" t="s">
        <v>679</v>
      </c>
      <c r="H10" s="95" t="s">
        <v>680</v>
      </c>
      <c r="I10" s="95" t="s">
        <v>677</v>
      </c>
      <c r="J10" s="95" t="s">
        <v>678</v>
      </c>
      <c r="K10" s="95" t="s">
        <v>677</v>
      </c>
      <c r="L10" s="95" t="s">
        <v>678</v>
      </c>
    </row>
    <row r="11" spans="1:16" x14ac:dyDescent="0.2">
      <c r="A11" s="95">
        <v>1</v>
      </c>
      <c r="B11" s="95">
        <v>2</v>
      </c>
      <c r="C11" s="95">
        <v>3</v>
      </c>
      <c r="D11" s="95">
        <v>4</v>
      </c>
      <c r="E11" s="95">
        <v>5</v>
      </c>
      <c r="F11" s="95">
        <v>6</v>
      </c>
      <c r="G11" s="95">
        <v>7</v>
      </c>
      <c r="H11" s="95">
        <v>8</v>
      </c>
      <c r="I11" s="95">
        <v>9</v>
      </c>
      <c r="J11" s="95">
        <v>10</v>
      </c>
      <c r="K11" s="95">
        <v>11</v>
      </c>
      <c r="L11" s="95">
        <v>12</v>
      </c>
    </row>
    <row r="12" spans="1:16" x14ac:dyDescent="0.2">
      <c r="A12" s="327">
        <v>1</v>
      </c>
      <c r="B12" s="325"/>
      <c r="C12" s="325"/>
      <c r="D12" s="325"/>
      <c r="E12" s="325"/>
      <c r="F12" s="325"/>
      <c r="G12" s="325"/>
      <c r="H12" s="325"/>
      <c r="I12" s="325"/>
      <c r="J12" s="325"/>
      <c r="K12" s="325"/>
      <c r="L12" s="325"/>
    </row>
    <row r="13" spans="1:16" x14ac:dyDescent="0.2">
      <c r="A13" s="327">
        <v>2</v>
      </c>
      <c r="B13" s="325"/>
      <c r="C13" s="325"/>
      <c r="D13" s="325"/>
      <c r="E13" s="325"/>
      <c r="F13" s="325"/>
      <c r="G13" s="325"/>
      <c r="H13" s="325"/>
      <c r="I13" s="325"/>
      <c r="J13" s="325"/>
      <c r="K13" s="325"/>
      <c r="L13" s="325"/>
    </row>
    <row r="14" spans="1:16" x14ac:dyDescent="0.2">
      <c r="A14" s="327">
        <v>3</v>
      </c>
      <c r="B14" s="325"/>
      <c r="C14" s="325"/>
      <c r="D14" s="325"/>
      <c r="E14" s="325" t="s">
        <v>11</v>
      </c>
      <c r="F14" s="325"/>
      <c r="G14" s="325"/>
      <c r="H14" s="325"/>
      <c r="I14" s="325"/>
      <c r="J14" s="325"/>
      <c r="K14" s="325"/>
      <c r="L14" s="325"/>
    </row>
    <row r="15" spans="1:16" x14ac:dyDescent="0.2">
      <c r="A15" s="327">
        <v>4</v>
      </c>
      <c r="B15" s="325"/>
      <c r="C15" s="325"/>
      <c r="D15" s="325"/>
      <c r="E15" s="325"/>
      <c r="F15" s="325"/>
      <c r="G15" s="325"/>
      <c r="H15" s="325"/>
      <c r="I15" s="325"/>
      <c r="J15" s="325"/>
      <c r="K15" s="325"/>
      <c r="L15" s="325"/>
    </row>
    <row r="16" spans="1:16" x14ac:dyDescent="0.2">
      <c r="A16" s="327">
        <v>5</v>
      </c>
      <c r="B16" s="325"/>
      <c r="C16" s="325"/>
      <c r="D16" s="325"/>
      <c r="E16" s="325"/>
      <c r="F16" s="325"/>
      <c r="G16" s="325"/>
      <c r="H16" s="325"/>
      <c r="I16" s="325"/>
      <c r="J16" s="325"/>
      <c r="K16" s="325"/>
      <c r="L16" s="325"/>
    </row>
    <row r="17" spans="1:12" x14ac:dyDescent="0.2">
      <c r="A17" s="327">
        <v>6</v>
      </c>
      <c r="B17" s="325"/>
      <c r="C17" s="325"/>
      <c r="D17" s="325"/>
      <c r="E17" s="325"/>
      <c r="F17" s="325"/>
      <c r="G17" s="325"/>
      <c r="H17" s="325"/>
      <c r="I17" s="325"/>
      <c r="J17" s="325"/>
      <c r="K17" s="325"/>
      <c r="L17" s="325"/>
    </row>
    <row r="18" spans="1:12" x14ac:dyDescent="0.2">
      <c r="A18" s="327">
        <v>7</v>
      </c>
      <c r="B18" s="325"/>
      <c r="C18" s="325"/>
      <c r="D18" s="325"/>
      <c r="E18" s="325"/>
      <c r="F18" s="325"/>
      <c r="G18" s="325"/>
      <c r="H18" s="325"/>
      <c r="I18" s="325"/>
      <c r="J18" s="325"/>
      <c r="K18" s="325"/>
      <c r="L18" s="325"/>
    </row>
    <row r="19" spans="1:12" x14ac:dyDescent="0.2">
      <c r="A19" s="327">
        <v>8</v>
      </c>
      <c r="B19" s="325"/>
      <c r="C19" s="325"/>
      <c r="D19" s="325"/>
      <c r="E19" s="325"/>
      <c r="F19" s="325"/>
      <c r="G19" s="325"/>
      <c r="H19" s="325"/>
      <c r="I19" s="325"/>
      <c r="J19" s="325"/>
      <c r="K19" s="325"/>
      <c r="L19" s="325"/>
    </row>
    <row r="20" spans="1:12" x14ac:dyDescent="0.2">
      <c r="A20" s="327">
        <v>9</v>
      </c>
      <c r="B20" s="325"/>
      <c r="C20" s="325"/>
      <c r="D20" s="325"/>
      <c r="E20" s="325"/>
      <c r="F20" s="325"/>
      <c r="G20" s="325"/>
      <c r="H20" s="325"/>
      <c r="I20" s="325"/>
      <c r="J20" s="325"/>
      <c r="K20" s="325"/>
      <c r="L20" s="325"/>
    </row>
    <row r="21" spans="1:12" x14ac:dyDescent="0.2">
      <c r="A21" s="327">
        <v>10</v>
      </c>
      <c r="B21" s="325"/>
      <c r="C21" s="325"/>
      <c r="D21" s="325"/>
      <c r="E21" s="325"/>
      <c r="F21" s="325"/>
      <c r="G21" s="325"/>
      <c r="H21" s="325"/>
      <c r="I21" s="325"/>
      <c r="J21" s="325"/>
      <c r="K21" s="325"/>
      <c r="L21" s="325"/>
    </row>
    <row r="22" spans="1:12" x14ac:dyDescent="0.2">
      <c r="A22" s="327">
        <v>11</v>
      </c>
      <c r="B22" s="325"/>
      <c r="C22" s="325"/>
      <c r="D22" s="325"/>
      <c r="E22" s="325"/>
      <c r="F22" s="325"/>
      <c r="G22" s="325"/>
      <c r="H22" s="325"/>
      <c r="I22" s="325"/>
      <c r="J22" s="325"/>
      <c r="K22" s="325"/>
      <c r="L22" s="325"/>
    </row>
    <row r="23" spans="1:12" x14ac:dyDescent="0.2">
      <c r="A23" s="327">
        <v>12</v>
      </c>
      <c r="B23" s="325"/>
      <c r="C23" s="325"/>
      <c r="D23" s="325"/>
      <c r="E23" s="325"/>
      <c r="F23" s="325"/>
      <c r="G23" s="325"/>
      <c r="H23" s="325"/>
      <c r="I23" s="325"/>
      <c r="J23" s="325"/>
      <c r="K23" s="325"/>
      <c r="L23" s="325"/>
    </row>
    <row r="24" spans="1:12" x14ac:dyDescent="0.2">
      <c r="A24" s="327">
        <v>13</v>
      </c>
      <c r="B24" s="325"/>
      <c r="C24" s="325"/>
      <c r="D24" s="325"/>
      <c r="E24" s="325"/>
      <c r="F24" s="325"/>
      <c r="G24" s="325"/>
      <c r="H24" s="325"/>
      <c r="I24" s="325"/>
      <c r="J24" s="325"/>
      <c r="K24" s="325"/>
      <c r="L24" s="325"/>
    </row>
    <row r="25" spans="1:12" x14ac:dyDescent="0.2">
      <c r="A25" s="327">
        <v>14</v>
      </c>
      <c r="B25" s="325"/>
      <c r="C25" s="325"/>
      <c r="D25" s="325"/>
      <c r="E25" s="325"/>
      <c r="F25" s="325"/>
      <c r="G25" s="325"/>
      <c r="H25" s="325"/>
      <c r="I25" s="325"/>
      <c r="J25" s="325"/>
      <c r="K25" s="325"/>
      <c r="L25" s="325"/>
    </row>
    <row r="26" spans="1:12" x14ac:dyDescent="0.2">
      <c r="A26" s="328" t="s">
        <v>7</v>
      </c>
      <c r="B26" s="325"/>
      <c r="C26" s="325"/>
      <c r="D26" s="325"/>
      <c r="E26" s="325"/>
      <c r="F26" s="325"/>
      <c r="G26" s="325"/>
      <c r="H26" s="325"/>
      <c r="I26" s="325"/>
      <c r="J26" s="325"/>
      <c r="K26" s="325"/>
      <c r="L26" s="325"/>
    </row>
    <row r="27" spans="1:12" x14ac:dyDescent="0.2">
      <c r="A27" s="328" t="s">
        <v>7</v>
      </c>
      <c r="B27" s="325"/>
      <c r="C27" s="325"/>
      <c r="D27" s="325"/>
      <c r="E27" s="325"/>
      <c r="F27" s="325"/>
      <c r="G27" s="325"/>
      <c r="H27" s="325"/>
      <c r="I27" s="325"/>
      <c r="J27" s="325"/>
      <c r="K27" s="325"/>
      <c r="L27" s="325"/>
    </row>
    <row r="28" spans="1:12" x14ac:dyDescent="0.2">
      <c r="A28" s="94" t="s">
        <v>19</v>
      </c>
      <c r="B28" s="329"/>
      <c r="C28" s="329"/>
      <c r="D28" s="325"/>
      <c r="E28" s="325"/>
      <c r="F28" s="325"/>
      <c r="G28" s="325"/>
      <c r="H28" s="325"/>
      <c r="I28" s="325"/>
      <c r="J28" s="325"/>
      <c r="K28" s="325"/>
      <c r="L28" s="325"/>
    </row>
    <row r="29" spans="1:12" x14ac:dyDescent="0.2">
      <c r="A29" s="101"/>
      <c r="B29" s="126"/>
      <c r="C29" s="126"/>
      <c r="D29" s="326"/>
      <c r="E29" s="326"/>
      <c r="F29" s="326"/>
      <c r="G29" s="326"/>
      <c r="H29" s="326"/>
      <c r="I29" s="326"/>
      <c r="J29" s="326"/>
    </row>
    <row r="30" spans="1:12" x14ac:dyDescent="0.2">
      <c r="A30" s="101"/>
      <c r="B30" s="126"/>
      <c r="C30" s="126"/>
      <c r="D30" s="326"/>
      <c r="E30" s="326"/>
      <c r="F30" s="326"/>
      <c r="G30" s="326"/>
      <c r="H30" s="326"/>
      <c r="I30" s="326"/>
      <c r="J30" s="326"/>
    </row>
    <row r="31" spans="1:12" x14ac:dyDescent="0.2">
      <c r="A31" s="101"/>
      <c r="B31" s="126"/>
      <c r="C31" s="126"/>
      <c r="D31" s="326"/>
      <c r="E31" s="326"/>
      <c r="F31" s="326"/>
      <c r="G31" s="326"/>
      <c r="H31" s="326"/>
      <c r="I31" s="326"/>
      <c r="J31" s="326"/>
    </row>
    <row r="32" spans="1:12" ht="15.75" customHeight="1" x14ac:dyDescent="0.2">
      <c r="A32" s="104" t="s">
        <v>12</v>
      </c>
      <c r="B32" s="104"/>
      <c r="C32" s="104"/>
      <c r="D32" s="104"/>
      <c r="E32" s="104"/>
      <c r="F32" s="104"/>
      <c r="G32" s="104"/>
      <c r="I32" s="808" t="s">
        <v>13</v>
      </c>
      <c r="J32" s="808"/>
    </row>
    <row r="33" spans="1:11" ht="12.75" customHeight="1" x14ac:dyDescent="0.2">
      <c r="A33" s="810" t="s">
        <v>682</v>
      </c>
      <c r="B33" s="810"/>
      <c r="C33" s="810"/>
      <c r="D33" s="810"/>
      <c r="E33" s="810"/>
      <c r="F33" s="810"/>
      <c r="G33" s="810"/>
      <c r="H33" s="810"/>
      <c r="I33" s="810"/>
      <c r="J33" s="810"/>
    </row>
    <row r="34" spans="1:11" ht="12.75" customHeight="1" x14ac:dyDescent="0.2">
      <c r="A34" s="330"/>
      <c r="B34" s="330"/>
      <c r="C34" s="330"/>
      <c r="D34" s="330"/>
      <c r="E34" s="330"/>
      <c r="F34" s="330"/>
      <c r="G34" s="330"/>
      <c r="H34" s="808" t="s">
        <v>89</v>
      </c>
      <c r="I34" s="808"/>
      <c r="J34" s="808"/>
      <c r="K34" s="808"/>
    </row>
    <row r="35" spans="1:11" x14ac:dyDescent="0.2">
      <c r="A35" s="104"/>
      <c r="B35" s="104"/>
      <c r="C35" s="104"/>
      <c r="E35" s="104"/>
      <c r="H35" s="811" t="s">
        <v>86</v>
      </c>
      <c r="I35" s="811"/>
      <c r="J35" s="811"/>
    </row>
    <row r="39" spans="1:11" x14ac:dyDescent="0.2">
      <c r="A39" s="807"/>
      <c r="B39" s="807"/>
      <c r="C39" s="807"/>
      <c r="D39" s="807"/>
      <c r="E39" s="807"/>
      <c r="F39" s="807"/>
      <c r="G39" s="807"/>
      <c r="H39" s="807"/>
      <c r="I39" s="807"/>
      <c r="J39" s="807"/>
    </row>
    <row r="41" spans="1:11" x14ac:dyDescent="0.2">
      <c r="A41" s="807"/>
      <c r="B41" s="807"/>
      <c r="C41" s="807"/>
      <c r="D41" s="807"/>
      <c r="E41" s="807"/>
      <c r="F41" s="807"/>
      <c r="G41" s="807"/>
      <c r="H41" s="807"/>
      <c r="I41" s="807"/>
      <c r="J41" s="807"/>
    </row>
  </sheetData>
  <mergeCells count="19">
    <mergeCell ref="A41:J41"/>
    <mergeCell ref="H34:K34"/>
    <mergeCell ref="A9:A10"/>
    <mergeCell ref="B9:B10"/>
    <mergeCell ref="C9:D9"/>
    <mergeCell ref="E9:F9"/>
    <mergeCell ref="G9:H9"/>
    <mergeCell ref="I9:J9"/>
    <mergeCell ref="K9:L9"/>
    <mergeCell ref="I32:J32"/>
    <mergeCell ref="A33:J33"/>
    <mergeCell ref="H35:J35"/>
    <mergeCell ref="A39:J39"/>
    <mergeCell ref="E1:I1"/>
    <mergeCell ref="A2:J2"/>
    <mergeCell ref="A3:J3"/>
    <mergeCell ref="A5:L5"/>
    <mergeCell ref="H8:L8"/>
    <mergeCell ref="A8:G8"/>
  </mergeCells>
  <printOptions horizontalCentered="1"/>
  <pageMargins left="0.70866141732283472" right="0.70866141732283472" top="0.23622047244094491" bottom="0" header="0.31496062992125984" footer="0.31496062992125984"/>
  <pageSetup paperSize="9" scale="91" orientation="landscape" r:id="rId1"/>
  <drawing r:id="rId2"/>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S27"/>
  <sheetViews>
    <sheetView view="pageBreakPreview" zoomScale="85" zoomScaleSheetLayoutView="85" workbookViewId="0">
      <selection activeCell="A24" sqref="A24:N24"/>
    </sheetView>
  </sheetViews>
  <sheetFormatPr defaultRowHeight="12.75" x14ac:dyDescent="0.2"/>
  <cols>
    <col min="1" max="1" width="8" customWidth="1"/>
    <col min="2" max="2" width="11.7109375" customWidth="1"/>
    <col min="3" max="3" width="9.7109375" customWidth="1"/>
    <col min="5" max="5" width="9.5703125" customWidth="1"/>
    <col min="6" max="6" width="9.7109375" customWidth="1"/>
    <col min="7" max="7" width="10" customWidth="1"/>
    <col min="8" max="8" width="9.85546875" customWidth="1"/>
    <col min="10" max="10" width="10.7109375" customWidth="1"/>
    <col min="11" max="11" width="8.85546875" customWidth="1"/>
    <col min="12" max="12" width="9.85546875" customWidth="1"/>
    <col min="13" max="13" width="8.85546875" customWidth="1"/>
    <col min="14" max="14" width="11" customWidth="1"/>
  </cols>
  <sheetData>
    <row r="1" spans="1:19" ht="12.75" customHeight="1" x14ac:dyDescent="0.2">
      <c r="D1" s="520"/>
      <c r="E1" s="520"/>
      <c r="F1" s="520"/>
      <c r="G1" s="520"/>
      <c r="H1" s="520"/>
      <c r="I1" s="520"/>
      <c r="L1" s="575" t="s">
        <v>91</v>
      </c>
      <c r="M1" s="575"/>
    </row>
    <row r="2" spans="1:19" ht="15.75" x14ac:dyDescent="0.25">
      <c r="A2" s="511" t="s">
        <v>0</v>
      </c>
      <c r="B2" s="511"/>
      <c r="C2" s="511"/>
      <c r="D2" s="511"/>
      <c r="E2" s="511"/>
      <c r="F2" s="511"/>
      <c r="G2" s="511"/>
      <c r="H2" s="511"/>
      <c r="I2" s="511"/>
      <c r="J2" s="511"/>
      <c r="K2" s="511"/>
      <c r="L2" s="511"/>
      <c r="M2" s="511"/>
    </row>
    <row r="3" spans="1:19" ht="20.25" x14ac:dyDescent="0.3">
      <c r="A3" s="512" t="s">
        <v>702</v>
      </c>
      <c r="B3" s="512"/>
      <c r="C3" s="512"/>
      <c r="D3" s="512"/>
      <c r="E3" s="512"/>
      <c r="F3" s="512"/>
      <c r="G3" s="512"/>
      <c r="H3" s="512"/>
      <c r="I3" s="512"/>
      <c r="J3" s="512"/>
      <c r="K3" s="512"/>
      <c r="L3" s="512"/>
      <c r="M3" s="512"/>
    </row>
    <row r="4" spans="1:19" ht="11.25" customHeight="1" x14ac:dyDescent="0.2"/>
    <row r="5" spans="1:19" ht="15.75" x14ac:dyDescent="0.25">
      <c r="A5" s="511" t="s">
        <v>744</v>
      </c>
      <c r="B5" s="511"/>
      <c r="C5" s="511"/>
      <c r="D5" s="511"/>
      <c r="E5" s="511"/>
      <c r="F5" s="511"/>
      <c r="G5" s="511"/>
      <c r="H5" s="511"/>
      <c r="I5" s="511"/>
      <c r="J5" s="511"/>
      <c r="K5" s="511"/>
      <c r="L5" s="511"/>
      <c r="M5" s="511"/>
    </row>
    <row r="7" spans="1:19" x14ac:dyDescent="0.2">
      <c r="A7" s="36" t="s">
        <v>900</v>
      </c>
      <c r="B7" s="36"/>
      <c r="K7" s="118"/>
    </row>
    <row r="8" spans="1:19" x14ac:dyDescent="0.2">
      <c r="A8" s="32"/>
      <c r="B8" s="32"/>
      <c r="K8" s="106"/>
      <c r="L8" s="572" t="s">
        <v>781</v>
      </c>
      <c r="M8" s="572"/>
      <c r="N8" s="572"/>
    </row>
    <row r="9" spans="1:19" ht="15.75" customHeight="1" x14ac:dyDescent="0.2">
      <c r="A9" s="573" t="s">
        <v>2</v>
      </c>
      <c r="B9" s="573" t="s">
        <v>3</v>
      </c>
      <c r="C9" s="463" t="s">
        <v>4</v>
      </c>
      <c r="D9" s="463"/>
      <c r="E9" s="463"/>
      <c r="F9" s="474"/>
      <c r="G9" s="571"/>
      <c r="H9" s="495" t="s">
        <v>106</v>
      </c>
      <c r="I9" s="495"/>
      <c r="J9" s="495"/>
      <c r="K9" s="495"/>
      <c r="L9" s="495"/>
      <c r="M9" s="573" t="s">
        <v>136</v>
      </c>
      <c r="N9" s="484" t="s">
        <v>137</v>
      </c>
    </row>
    <row r="10" spans="1:19" ht="38.25" x14ac:dyDescent="0.2">
      <c r="A10" s="574"/>
      <c r="B10" s="574"/>
      <c r="C10" s="5" t="s">
        <v>5</v>
      </c>
      <c r="D10" s="5" t="s">
        <v>6</v>
      </c>
      <c r="E10" s="5" t="s">
        <v>359</v>
      </c>
      <c r="F10" s="7" t="s">
        <v>104</v>
      </c>
      <c r="G10" s="6" t="s">
        <v>360</v>
      </c>
      <c r="H10" s="5" t="s">
        <v>5</v>
      </c>
      <c r="I10" s="5" t="s">
        <v>6</v>
      </c>
      <c r="J10" s="5" t="s">
        <v>359</v>
      </c>
      <c r="K10" s="7" t="s">
        <v>104</v>
      </c>
      <c r="L10" s="7" t="s">
        <v>361</v>
      </c>
      <c r="M10" s="574"/>
      <c r="N10" s="484"/>
      <c r="R10" s="12"/>
      <c r="S10" s="12"/>
    </row>
    <row r="11" spans="1:19" s="14" customFormat="1" x14ac:dyDescent="0.2">
      <c r="A11" s="5">
        <v>1</v>
      </c>
      <c r="B11" s="5">
        <v>2</v>
      </c>
      <c r="C11" s="5">
        <v>3</v>
      </c>
      <c r="D11" s="5">
        <v>4</v>
      </c>
      <c r="E11" s="5">
        <v>5</v>
      </c>
      <c r="F11" s="5">
        <v>6</v>
      </c>
      <c r="G11" s="5">
        <v>7</v>
      </c>
      <c r="H11" s="5">
        <v>8</v>
      </c>
      <c r="I11" s="5">
        <v>9</v>
      </c>
      <c r="J11" s="5">
        <v>10</v>
      </c>
      <c r="K11" s="5">
        <v>11</v>
      </c>
      <c r="L11" s="5">
        <v>12</v>
      </c>
      <c r="M11" s="5">
        <v>13</v>
      </c>
      <c r="N11" s="5">
        <v>14</v>
      </c>
    </row>
    <row r="12" spans="1:19" x14ac:dyDescent="0.2">
      <c r="A12" s="8">
        <v>1</v>
      </c>
      <c r="B12" s="19" t="s">
        <v>901</v>
      </c>
      <c r="C12" s="8">
        <v>54</v>
      </c>
      <c r="D12" s="8">
        <v>0</v>
      </c>
      <c r="E12" s="8">
        <v>0</v>
      </c>
      <c r="F12" s="372">
        <v>0</v>
      </c>
      <c r="G12" s="373">
        <f>SUM(C12:F12)</f>
        <v>54</v>
      </c>
      <c r="H12" s="8">
        <v>54</v>
      </c>
      <c r="I12" s="8">
        <v>0</v>
      </c>
      <c r="J12" s="8">
        <v>0</v>
      </c>
      <c r="K12" s="8">
        <v>0</v>
      </c>
      <c r="L12" s="8">
        <f>SUM(H12:K12)</f>
        <v>54</v>
      </c>
      <c r="M12" s="8">
        <f>G12-L12</f>
        <v>0</v>
      </c>
      <c r="N12" s="20" t="s">
        <v>7</v>
      </c>
    </row>
    <row r="13" spans="1:19" x14ac:dyDescent="0.2">
      <c r="A13" s="8">
        <v>2</v>
      </c>
      <c r="B13" s="19" t="s">
        <v>902</v>
      </c>
      <c r="C13" s="8">
        <v>98</v>
      </c>
      <c r="D13" s="8">
        <v>0</v>
      </c>
      <c r="E13" s="8">
        <v>0</v>
      </c>
      <c r="F13" s="372">
        <v>0</v>
      </c>
      <c r="G13" s="373">
        <f t="shared" ref="G13:G14" si="0">SUM(C13:F13)</f>
        <v>98</v>
      </c>
      <c r="H13" s="8">
        <v>98</v>
      </c>
      <c r="I13" s="8">
        <v>0</v>
      </c>
      <c r="J13" s="8">
        <v>0</v>
      </c>
      <c r="K13" s="8">
        <v>0</v>
      </c>
      <c r="L13" s="8">
        <f t="shared" ref="L13:L14" si="1">SUM(H13:K13)</f>
        <v>98</v>
      </c>
      <c r="M13" s="8">
        <f t="shared" ref="M13:M15" si="2">G13-L13</f>
        <v>0</v>
      </c>
      <c r="N13" s="357" t="s">
        <v>7</v>
      </c>
    </row>
    <row r="14" spans="1:19" x14ac:dyDescent="0.2">
      <c r="A14" s="8">
        <v>3</v>
      </c>
      <c r="B14" s="19" t="s">
        <v>903</v>
      </c>
      <c r="C14" s="8">
        <v>30</v>
      </c>
      <c r="D14" s="8">
        <v>0</v>
      </c>
      <c r="E14" s="8">
        <v>0</v>
      </c>
      <c r="F14" s="372">
        <v>0</v>
      </c>
      <c r="G14" s="373">
        <f t="shared" si="0"/>
        <v>30</v>
      </c>
      <c r="H14" s="8">
        <v>30</v>
      </c>
      <c r="I14" s="8">
        <v>0</v>
      </c>
      <c r="J14" s="8">
        <v>0</v>
      </c>
      <c r="K14" s="8">
        <v>0</v>
      </c>
      <c r="L14" s="8">
        <f t="shared" si="1"/>
        <v>30</v>
      </c>
      <c r="M14" s="8">
        <f t="shared" si="2"/>
        <v>0</v>
      </c>
      <c r="N14" s="20" t="s">
        <v>7</v>
      </c>
    </row>
    <row r="15" spans="1:19" x14ac:dyDescent="0.2">
      <c r="A15" s="357" t="s">
        <v>19</v>
      </c>
      <c r="B15" s="9"/>
      <c r="C15" s="357">
        <f>SUM(C12:C14)</f>
        <v>182</v>
      </c>
      <c r="D15" s="357">
        <f t="shared" ref="D15:G15" si="3">SUM(D12:D14)</f>
        <v>0</v>
      </c>
      <c r="E15" s="357">
        <f t="shared" si="3"/>
        <v>0</v>
      </c>
      <c r="F15" s="357">
        <f t="shared" si="3"/>
        <v>0</v>
      </c>
      <c r="G15" s="357">
        <f t="shared" si="3"/>
        <v>182</v>
      </c>
      <c r="H15" s="357">
        <f>SUM(H12:H14)</f>
        <v>182</v>
      </c>
      <c r="I15" s="357">
        <f t="shared" ref="I15:L15" si="4">SUM(I12:I14)</f>
        <v>0</v>
      </c>
      <c r="J15" s="357">
        <f t="shared" si="4"/>
        <v>0</v>
      </c>
      <c r="K15" s="357">
        <f t="shared" si="4"/>
        <v>0</v>
      </c>
      <c r="L15" s="357">
        <f t="shared" si="4"/>
        <v>182</v>
      </c>
      <c r="M15" s="357">
        <f t="shared" si="2"/>
        <v>0</v>
      </c>
      <c r="N15" s="20" t="s">
        <v>7</v>
      </c>
    </row>
    <row r="16" spans="1:19" x14ac:dyDescent="0.2">
      <c r="A16" s="11"/>
      <c r="B16" s="12"/>
      <c r="C16" s="12"/>
      <c r="D16" s="12"/>
      <c r="E16" s="12"/>
      <c r="F16" s="12"/>
      <c r="G16" s="12"/>
      <c r="H16" s="12"/>
      <c r="I16" s="12"/>
      <c r="J16" s="12"/>
      <c r="K16" s="12"/>
      <c r="L16" s="12"/>
      <c r="M16" s="12"/>
    </row>
    <row r="17" spans="1:15" x14ac:dyDescent="0.2">
      <c r="A17" s="10" t="s">
        <v>8</v>
      </c>
    </row>
    <row r="18" spans="1:15" x14ac:dyDescent="0.2">
      <c r="A18" t="s">
        <v>9</v>
      </c>
    </row>
    <row r="19" spans="1:15" x14ac:dyDescent="0.2">
      <c r="A19" t="s">
        <v>10</v>
      </c>
      <c r="J19" s="11" t="s">
        <v>11</v>
      </c>
      <c r="K19" s="11"/>
      <c r="L19" s="11" t="s">
        <v>11</v>
      </c>
    </row>
    <row r="20" spans="1:15" x14ac:dyDescent="0.2">
      <c r="A20" s="15" t="s">
        <v>432</v>
      </c>
      <c r="J20" s="11"/>
      <c r="K20" s="11"/>
      <c r="L20" s="11"/>
    </row>
    <row r="21" spans="1:15" x14ac:dyDescent="0.2">
      <c r="C21" s="15" t="s">
        <v>433</v>
      </c>
      <c r="E21" s="12"/>
      <c r="F21" s="12"/>
      <c r="G21" s="12"/>
      <c r="H21" s="12"/>
      <c r="I21" s="12"/>
      <c r="J21" s="12"/>
      <c r="K21" s="12"/>
      <c r="L21" s="12"/>
      <c r="M21" s="12"/>
    </row>
    <row r="22" spans="1:15" x14ac:dyDescent="0.2">
      <c r="C22" s="15"/>
      <c r="E22" s="12"/>
      <c r="F22" s="12"/>
      <c r="G22" s="12"/>
      <c r="H22" s="12"/>
      <c r="I22" s="12"/>
      <c r="J22" s="12"/>
      <c r="K22" s="12"/>
      <c r="L22" s="12"/>
      <c r="M22" s="12"/>
    </row>
    <row r="23" spans="1:15" ht="15.6" customHeight="1" x14ac:dyDescent="0.25">
      <c r="A23" s="13" t="s">
        <v>12</v>
      </c>
      <c r="B23" s="13"/>
      <c r="C23" s="13"/>
      <c r="D23" s="13"/>
      <c r="E23" s="13"/>
      <c r="F23" s="13"/>
      <c r="G23" s="13"/>
      <c r="J23" s="14"/>
      <c r="K23" s="568"/>
      <c r="L23" s="569"/>
      <c r="M23" s="570" t="s">
        <v>13</v>
      </c>
      <c r="N23" s="570"/>
      <c r="O23" s="570"/>
    </row>
    <row r="24" spans="1:15" ht="15.6" customHeight="1" x14ac:dyDescent="0.2">
      <c r="A24" s="568" t="s">
        <v>14</v>
      </c>
      <c r="B24" s="568"/>
      <c r="C24" s="568"/>
      <c r="D24" s="568"/>
      <c r="E24" s="568"/>
      <c r="F24" s="568"/>
      <c r="G24" s="568"/>
      <c r="H24" s="568"/>
      <c r="I24" s="568"/>
      <c r="J24" s="568"/>
      <c r="K24" s="568"/>
      <c r="L24" s="568"/>
      <c r="M24" s="568"/>
      <c r="N24" s="568"/>
    </row>
    <row r="25" spans="1:15" ht="15.75" x14ac:dyDescent="0.2">
      <c r="A25" s="568" t="s">
        <v>15</v>
      </c>
      <c r="B25" s="568"/>
      <c r="C25" s="568"/>
      <c r="D25" s="568"/>
      <c r="E25" s="568"/>
      <c r="F25" s="568"/>
      <c r="G25" s="568"/>
      <c r="H25" s="568"/>
      <c r="I25" s="568"/>
      <c r="J25" s="568"/>
      <c r="K25" s="568"/>
      <c r="L25" s="568"/>
      <c r="M25" s="568"/>
      <c r="N25" s="568"/>
    </row>
    <row r="26" spans="1:15" x14ac:dyDescent="0.2">
      <c r="K26" s="461" t="s">
        <v>86</v>
      </c>
      <c r="L26" s="461"/>
      <c r="M26" s="461"/>
      <c r="N26" s="461"/>
    </row>
    <row r="27" spans="1:15" x14ac:dyDescent="0.2">
      <c r="A27" s="567"/>
      <c r="B27" s="567"/>
      <c r="C27" s="567"/>
      <c r="D27" s="567"/>
      <c r="E27" s="567"/>
      <c r="F27" s="567"/>
      <c r="G27" s="567"/>
      <c r="H27" s="567"/>
      <c r="I27" s="567"/>
      <c r="J27" s="567"/>
      <c r="K27" s="567"/>
      <c r="L27" s="567"/>
      <c r="M27" s="567"/>
    </row>
  </sheetData>
  <mergeCells count="18">
    <mergeCell ref="L8:N8"/>
    <mergeCell ref="M9:M10"/>
    <mergeCell ref="D1:I1"/>
    <mergeCell ref="A5:M5"/>
    <mergeCell ref="A3:M3"/>
    <mergeCell ref="A2:M2"/>
    <mergeCell ref="L1:M1"/>
    <mergeCell ref="B9:B10"/>
    <mergeCell ref="A9:A10"/>
    <mergeCell ref="A27:M27"/>
    <mergeCell ref="K23:L23"/>
    <mergeCell ref="A25:N25"/>
    <mergeCell ref="A24:N24"/>
    <mergeCell ref="H9:L9"/>
    <mergeCell ref="M23:O23"/>
    <mergeCell ref="C9:G9"/>
    <mergeCell ref="K26:N26"/>
    <mergeCell ref="N9:N10"/>
  </mergeCells>
  <phoneticPr fontId="0" type="noConversion"/>
  <printOptions horizontalCentered="1"/>
  <pageMargins left="0.70866141732283472" right="0.70866141732283472" top="0.23622047244094491" bottom="0" header="0.31496062992125984" footer="0.31496062992125984"/>
  <pageSetup paperSize="9" scale="98"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S27"/>
  <sheetViews>
    <sheetView view="pageBreakPreview" zoomScale="90" zoomScaleSheetLayoutView="90" workbookViewId="0">
      <selection activeCell="A7" sqref="A7"/>
    </sheetView>
  </sheetViews>
  <sheetFormatPr defaultRowHeight="12.75" x14ac:dyDescent="0.2"/>
  <cols>
    <col min="1" max="1" width="7.5703125" customWidth="1"/>
    <col min="2" max="2" width="10.7109375" customWidth="1"/>
    <col min="3" max="3" width="9.7109375" customWidth="1"/>
    <col min="5" max="5" width="9.5703125" customWidth="1"/>
    <col min="6" max="6" width="7.5703125" customWidth="1"/>
    <col min="7" max="7" width="8.42578125" customWidth="1"/>
    <col min="8" max="8" width="10.5703125" customWidth="1"/>
    <col min="9" max="9" width="9.85546875" customWidth="1"/>
    <col min="12" max="12" width="7.5703125" customWidth="1"/>
    <col min="13" max="13" width="12.28515625" customWidth="1"/>
    <col min="14" max="14" width="15.85546875" customWidth="1"/>
  </cols>
  <sheetData>
    <row r="1" spans="1:19" ht="12.75" customHeight="1" x14ac:dyDescent="0.2">
      <c r="D1" s="520"/>
      <c r="E1" s="520"/>
      <c r="F1" s="520"/>
      <c r="G1" s="520"/>
      <c r="H1" s="520"/>
      <c r="I1" s="520"/>
      <c r="J1" s="520"/>
      <c r="K1" s="1"/>
      <c r="M1" s="109" t="s">
        <v>92</v>
      </c>
    </row>
    <row r="2" spans="1:19" ht="15" x14ac:dyDescent="0.2">
      <c r="A2" s="576" t="s">
        <v>0</v>
      </c>
      <c r="B2" s="576"/>
      <c r="C2" s="576"/>
      <c r="D2" s="576"/>
      <c r="E2" s="576"/>
      <c r="F2" s="576"/>
      <c r="G2" s="576"/>
      <c r="H2" s="576"/>
      <c r="I2" s="576"/>
      <c r="J2" s="576"/>
      <c r="K2" s="576"/>
      <c r="L2" s="576"/>
      <c r="M2" s="576"/>
      <c r="N2" s="576"/>
    </row>
    <row r="3" spans="1:19" ht="20.25" x14ac:dyDescent="0.3">
      <c r="A3" s="512" t="s">
        <v>702</v>
      </c>
      <c r="B3" s="512"/>
      <c r="C3" s="512"/>
      <c r="D3" s="512"/>
      <c r="E3" s="512"/>
      <c r="F3" s="512"/>
      <c r="G3" s="512"/>
      <c r="H3" s="512"/>
      <c r="I3" s="512"/>
      <c r="J3" s="512"/>
      <c r="K3" s="512"/>
      <c r="L3" s="512"/>
      <c r="M3" s="512"/>
      <c r="N3" s="512"/>
    </row>
    <row r="4" spans="1:19" ht="11.25" customHeight="1" x14ac:dyDescent="0.2"/>
    <row r="5" spans="1:19" ht="15.75" x14ac:dyDescent="0.25">
      <c r="A5" s="513" t="s">
        <v>745</v>
      </c>
      <c r="B5" s="513"/>
      <c r="C5" s="513"/>
      <c r="D5" s="513"/>
      <c r="E5" s="513"/>
      <c r="F5" s="513"/>
      <c r="G5" s="513"/>
      <c r="H5" s="513"/>
      <c r="I5" s="513"/>
      <c r="J5" s="513"/>
      <c r="K5" s="513"/>
      <c r="L5" s="513"/>
      <c r="M5" s="513"/>
      <c r="N5" s="513"/>
    </row>
    <row r="7" spans="1:19" x14ac:dyDescent="0.2">
      <c r="A7" s="375" t="s">
        <v>900</v>
      </c>
      <c r="B7" s="375"/>
      <c r="L7" s="572" t="s">
        <v>781</v>
      </c>
      <c r="M7" s="572"/>
      <c r="N7" s="572"/>
    </row>
    <row r="8" spans="1:19" ht="15.75" customHeight="1" x14ac:dyDescent="0.2">
      <c r="A8" s="573" t="s">
        <v>2</v>
      </c>
      <c r="B8" s="573" t="s">
        <v>3</v>
      </c>
      <c r="C8" s="463" t="s">
        <v>4</v>
      </c>
      <c r="D8" s="463"/>
      <c r="E8" s="463"/>
      <c r="F8" s="463"/>
      <c r="G8" s="463"/>
      <c r="H8" s="463" t="s">
        <v>106</v>
      </c>
      <c r="I8" s="463"/>
      <c r="J8" s="463"/>
      <c r="K8" s="463"/>
      <c r="L8" s="463"/>
      <c r="M8" s="573" t="s">
        <v>136</v>
      </c>
      <c r="N8" s="484" t="s">
        <v>137</v>
      </c>
    </row>
    <row r="9" spans="1:19" ht="51" x14ac:dyDescent="0.2">
      <c r="A9" s="574"/>
      <c r="B9" s="574"/>
      <c r="C9" s="5" t="s">
        <v>5</v>
      </c>
      <c r="D9" s="5" t="s">
        <v>6</v>
      </c>
      <c r="E9" s="5" t="s">
        <v>359</v>
      </c>
      <c r="F9" s="5" t="s">
        <v>104</v>
      </c>
      <c r="G9" s="5" t="s">
        <v>210</v>
      </c>
      <c r="H9" s="5" t="s">
        <v>5</v>
      </c>
      <c r="I9" s="5" t="s">
        <v>6</v>
      </c>
      <c r="J9" s="5" t="s">
        <v>359</v>
      </c>
      <c r="K9" s="5" t="s">
        <v>104</v>
      </c>
      <c r="L9" s="5" t="s">
        <v>209</v>
      </c>
      <c r="M9" s="574"/>
      <c r="N9" s="484"/>
      <c r="R9" s="9"/>
      <c r="S9" s="12"/>
    </row>
    <row r="10" spans="1:19" s="14" customFormat="1" x14ac:dyDescent="0.2">
      <c r="A10" s="5">
        <v>1</v>
      </c>
      <c r="B10" s="5">
        <v>2</v>
      </c>
      <c r="C10" s="5">
        <v>3</v>
      </c>
      <c r="D10" s="5">
        <v>4</v>
      </c>
      <c r="E10" s="5">
        <v>5</v>
      </c>
      <c r="F10" s="5">
        <v>6</v>
      </c>
      <c r="G10" s="5">
        <v>7</v>
      </c>
      <c r="H10" s="5">
        <v>8</v>
      </c>
      <c r="I10" s="5">
        <v>9</v>
      </c>
      <c r="J10" s="5">
        <v>10</v>
      </c>
      <c r="K10" s="5">
        <v>11</v>
      </c>
      <c r="L10" s="5">
        <v>12</v>
      </c>
      <c r="M10" s="5">
        <v>13</v>
      </c>
      <c r="N10" s="5">
        <v>14</v>
      </c>
    </row>
    <row r="11" spans="1:19" x14ac:dyDescent="0.2">
      <c r="A11" s="8">
        <v>1</v>
      </c>
      <c r="B11" s="19" t="s">
        <v>901</v>
      </c>
      <c r="C11" s="8">
        <v>55</v>
      </c>
      <c r="D11" s="8">
        <v>2</v>
      </c>
      <c r="E11" s="8">
        <v>0</v>
      </c>
      <c r="F11" s="8">
        <v>0</v>
      </c>
      <c r="G11" s="8">
        <f>SUM(C11:F11)</f>
        <v>57</v>
      </c>
      <c r="H11" s="8">
        <v>55</v>
      </c>
      <c r="I11" s="8">
        <v>2</v>
      </c>
      <c r="J11" s="8">
        <v>0</v>
      </c>
      <c r="K11" s="8">
        <v>0</v>
      </c>
      <c r="L11" s="8">
        <f>SUM(H11:K11)</f>
        <v>57</v>
      </c>
      <c r="M11" s="8">
        <f>G11-L11</f>
        <v>0</v>
      </c>
      <c r="N11" s="20" t="s">
        <v>7</v>
      </c>
    </row>
    <row r="12" spans="1:19" x14ac:dyDescent="0.2">
      <c r="A12" s="8">
        <v>2</v>
      </c>
      <c r="B12" s="19" t="s">
        <v>902</v>
      </c>
      <c r="C12" s="8">
        <v>56</v>
      </c>
      <c r="D12" s="8">
        <v>0</v>
      </c>
      <c r="E12" s="8">
        <v>0</v>
      </c>
      <c r="F12" s="8">
        <v>0</v>
      </c>
      <c r="G12" s="8">
        <f t="shared" ref="G12:G13" si="0">SUM(C12:F12)</f>
        <v>56</v>
      </c>
      <c r="H12" s="8">
        <v>56</v>
      </c>
      <c r="I12" s="8">
        <v>0</v>
      </c>
      <c r="J12" s="8">
        <v>0</v>
      </c>
      <c r="K12" s="8">
        <v>0</v>
      </c>
      <c r="L12" s="8">
        <f t="shared" ref="L12:L14" si="1">SUM(H12:K12)</f>
        <v>56</v>
      </c>
      <c r="M12" s="8">
        <f t="shared" ref="M12:M14" si="2">G12-L12</f>
        <v>0</v>
      </c>
      <c r="N12" s="20" t="s">
        <v>7</v>
      </c>
    </row>
    <row r="13" spans="1:19" x14ac:dyDescent="0.2">
      <c r="A13" s="8">
        <v>3</v>
      </c>
      <c r="B13" s="19" t="s">
        <v>903</v>
      </c>
      <c r="C13" s="8">
        <v>20</v>
      </c>
      <c r="D13" s="8">
        <v>0</v>
      </c>
      <c r="E13" s="8">
        <v>0</v>
      </c>
      <c r="F13" s="8">
        <v>0</v>
      </c>
      <c r="G13" s="8">
        <f t="shared" si="0"/>
        <v>20</v>
      </c>
      <c r="H13" s="8">
        <v>20</v>
      </c>
      <c r="I13" s="8">
        <v>0</v>
      </c>
      <c r="J13" s="8">
        <v>0</v>
      </c>
      <c r="K13" s="8">
        <v>0</v>
      </c>
      <c r="L13" s="8">
        <f t="shared" si="1"/>
        <v>20</v>
      </c>
      <c r="M13" s="8">
        <f t="shared" si="2"/>
        <v>0</v>
      </c>
      <c r="N13" s="20" t="s">
        <v>7</v>
      </c>
    </row>
    <row r="14" spans="1:19" x14ac:dyDescent="0.2">
      <c r="A14" s="357" t="s">
        <v>19</v>
      </c>
      <c r="B14" s="9"/>
      <c r="C14" s="357">
        <f>SUM(C11:C13)</f>
        <v>131</v>
      </c>
      <c r="D14" s="357">
        <f>SUM(D11:D13)</f>
        <v>2</v>
      </c>
      <c r="E14" s="357">
        <f>SUM(E11:E13)</f>
        <v>0</v>
      </c>
      <c r="F14" s="357">
        <f>SUM(F11:F13)</f>
        <v>0</v>
      </c>
      <c r="G14" s="357">
        <f>SUM(C14:F14)</f>
        <v>133</v>
      </c>
      <c r="H14" s="357">
        <f>SUM(H11:H13)</f>
        <v>131</v>
      </c>
      <c r="I14" s="357">
        <v>2</v>
      </c>
      <c r="J14" s="357">
        <v>0</v>
      </c>
      <c r="K14" s="357">
        <v>0</v>
      </c>
      <c r="L14" s="357">
        <f t="shared" si="1"/>
        <v>133</v>
      </c>
      <c r="M14" s="357">
        <f t="shared" si="2"/>
        <v>0</v>
      </c>
      <c r="N14" s="374" t="s">
        <v>7</v>
      </c>
    </row>
    <row r="15" spans="1:19" x14ac:dyDescent="0.2">
      <c r="A15" s="11"/>
      <c r="B15" s="12"/>
      <c r="C15" s="12"/>
      <c r="D15" s="12"/>
      <c r="E15" s="12"/>
      <c r="F15" s="12"/>
      <c r="G15" s="12"/>
      <c r="H15" s="12"/>
      <c r="I15" s="12"/>
      <c r="J15" s="12"/>
      <c r="K15" s="12"/>
      <c r="L15" s="12"/>
      <c r="M15" s="12"/>
      <c r="N15" s="12"/>
    </row>
    <row r="16" spans="1:19" x14ac:dyDescent="0.2">
      <c r="A16" s="10" t="s">
        <v>8</v>
      </c>
    </row>
    <row r="17" spans="1:14" x14ac:dyDescent="0.2">
      <c r="A17" t="s">
        <v>9</v>
      </c>
    </row>
    <row r="18" spans="1:14" x14ac:dyDescent="0.2">
      <c r="A18" t="s">
        <v>10</v>
      </c>
      <c r="L18" s="11" t="s">
        <v>11</v>
      </c>
      <c r="M18" s="11"/>
      <c r="N18" s="11" t="s">
        <v>11</v>
      </c>
    </row>
    <row r="19" spans="1:14" x14ac:dyDescent="0.2">
      <c r="A19" s="15" t="s">
        <v>432</v>
      </c>
      <c r="J19" s="11"/>
      <c r="K19" s="11"/>
      <c r="L19" s="11"/>
    </row>
    <row r="20" spans="1:14" x14ac:dyDescent="0.2">
      <c r="C20" s="15" t="s">
        <v>433</v>
      </c>
      <c r="E20" s="12"/>
      <c r="F20" s="12"/>
      <c r="G20" s="12"/>
      <c r="H20" s="12"/>
      <c r="I20" s="12"/>
      <c r="J20" s="12"/>
      <c r="K20" s="12"/>
      <c r="L20" s="12"/>
      <c r="M20" s="12"/>
    </row>
    <row r="21" spans="1:14" x14ac:dyDescent="0.2">
      <c r="E21" s="12"/>
      <c r="F21" s="12"/>
      <c r="G21" s="12"/>
      <c r="H21" s="12"/>
      <c r="I21" s="12"/>
      <c r="J21" s="12"/>
      <c r="K21" s="12"/>
      <c r="L21" s="12"/>
      <c r="M21" s="12"/>
      <c r="N21" s="12"/>
    </row>
    <row r="22" spans="1:14" x14ac:dyDescent="0.2">
      <c r="E22" s="12"/>
      <c r="F22" s="12"/>
      <c r="G22" s="12"/>
      <c r="H22" s="12"/>
      <c r="I22" s="12"/>
      <c r="J22" s="12"/>
      <c r="K22" s="12"/>
      <c r="L22" s="12"/>
      <c r="M22" s="12"/>
      <c r="N22" s="12"/>
    </row>
    <row r="23" spans="1:14" ht="15.75" customHeight="1" x14ac:dyDescent="0.25">
      <c r="A23" s="13" t="s">
        <v>12</v>
      </c>
      <c r="B23" s="13"/>
      <c r="C23" s="13"/>
      <c r="D23" s="13"/>
      <c r="E23" s="13"/>
      <c r="F23" s="13"/>
      <c r="G23" s="13"/>
      <c r="H23" s="13"/>
      <c r="L23" s="568" t="s">
        <v>13</v>
      </c>
      <c r="M23" s="568"/>
      <c r="N23" s="568"/>
    </row>
    <row r="24" spans="1:14" ht="15.75" customHeight="1" x14ac:dyDescent="0.2">
      <c r="A24" s="568" t="s">
        <v>14</v>
      </c>
      <c r="B24" s="568"/>
      <c r="C24" s="568"/>
      <c r="D24" s="568"/>
      <c r="E24" s="568"/>
      <c r="F24" s="568"/>
      <c r="G24" s="568"/>
      <c r="H24" s="568"/>
      <c r="I24" s="568"/>
      <c r="J24" s="568"/>
      <c r="K24" s="568"/>
      <c r="L24" s="568"/>
      <c r="M24" s="568"/>
      <c r="N24" s="568"/>
    </row>
    <row r="25" spans="1:14" ht="15.75" x14ac:dyDescent="0.2">
      <c r="A25" s="568" t="s">
        <v>15</v>
      </c>
      <c r="B25" s="568"/>
      <c r="C25" s="568"/>
      <c r="D25" s="568"/>
      <c r="E25" s="568"/>
      <c r="F25" s="568"/>
      <c r="G25" s="568"/>
      <c r="H25" s="568"/>
      <c r="I25" s="568"/>
      <c r="J25" s="568"/>
      <c r="K25" s="568"/>
      <c r="L25" s="568"/>
      <c r="M25" s="568"/>
      <c r="N25" s="568"/>
    </row>
    <row r="26" spans="1:14" x14ac:dyDescent="0.2">
      <c r="L26" s="461"/>
      <c r="M26" s="461"/>
      <c r="N26" s="461"/>
    </row>
    <row r="27" spans="1:14" x14ac:dyDescent="0.2">
      <c r="A27" s="567"/>
      <c r="B27" s="567"/>
      <c r="C27" s="567"/>
      <c r="D27" s="567"/>
      <c r="E27" s="567"/>
      <c r="F27" s="567"/>
      <c r="G27" s="567"/>
      <c r="H27" s="567"/>
      <c r="I27" s="567"/>
      <c r="J27" s="567"/>
      <c r="K27" s="567"/>
      <c r="L27" s="567"/>
      <c r="M27" s="567"/>
      <c r="N27" s="567"/>
    </row>
  </sheetData>
  <mergeCells count="16">
    <mergeCell ref="D1:J1"/>
    <mergeCell ref="A2:N2"/>
    <mergeCell ref="A3:N3"/>
    <mergeCell ref="A5:N5"/>
    <mergeCell ref="L7:N7"/>
    <mergeCell ref="A27:N27"/>
    <mergeCell ref="L23:N23"/>
    <mergeCell ref="A24:N24"/>
    <mergeCell ref="M8:M9"/>
    <mergeCell ref="N8:N9"/>
    <mergeCell ref="L26:N26"/>
    <mergeCell ref="A25:N25"/>
    <mergeCell ref="A8:A9"/>
    <mergeCell ref="B8:B9"/>
    <mergeCell ref="C8:G8"/>
    <mergeCell ref="H8:L8"/>
  </mergeCells>
  <phoneticPr fontId="0" type="noConversion"/>
  <printOptions horizontalCentered="1"/>
  <pageMargins left="0.70866141732283472" right="0.70866141732283472" top="0.23622047244094491" bottom="0" header="0.31496062992125984" footer="0.31496062992125984"/>
  <pageSetup paperSize="9" scale="97"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71</vt:i4>
      </vt:variant>
      <vt:variant>
        <vt:lpstr>Named Ranges</vt:lpstr>
      </vt:variant>
      <vt:variant>
        <vt:i4>62</vt:i4>
      </vt:variant>
    </vt:vector>
  </HeadingPairs>
  <TitlesOfParts>
    <vt:vector size="133" baseType="lpstr">
      <vt:lpstr>First-Page</vt:lpstr>
      <vt:lpstr>Contents</vt:lpstr>
      <vt:lpstr>Sheet1</vt:lpstr>
      <vt:lpstr>AT-1-Gen_Info </vt:lpstr>
      <vt:lpstr>AT-2-S1 BUDGET</vt:lpstr>
      <vt:lpstr>AT_2A_fundflow</vt:lpstr>
      <vt:lpstr>AT-3</vt:lpstr>
      <vt:lpstr>AT3A_cvrg(Insti)_PY</vt:lpstr>
      <vt:lpstr>AT3B_cvrg(Insti)_UPY </vt:lpstr>
      <vt:lpstr>AT3C_cvrg(Insti)_UPY </vt:lpstr>
      <vt:lpstr>enrolment vs availed_PY</vt:lpstr>
      <vt:lpstr>enrolment vs availed_UPY</vt:lpstr>
      <vt:lpstr>AT-4B</vt:lpstr>
      <vt:lpstr>T5_PLAN_vs_PRFM</vt:lpstr>
      <vt:lpstr>T5A_PLAN_vs_PRFM </vt:lpstr>
      <vt:lpstr>T5B_PLAN_vs_PRFM  (2)</vt:lpstr>
      <vt:lpstr>T5C_Drought_PLAN_vs_PRFM </vt:lpstr>
      <vt:lpstr>T5D_Drought_PLAN_vs_PRFM  </vt:lpstr>
      <vt:lpstr>T6_FG_py_Utlsn</vt:lpstr>
      <vt:lpstr>T6A_FG_Upy_Utlsn </vt:lpstr>
      <vt:lpstr>T6B_Pay_FG_FCI_Pry</vt:lpstr>
      <vt:lpstr>T6C_Coarse_Grain</vt:lpstr>
      <vt:lpstr>T7_CC_PY_Utlsn</vt:lpstr>
      <vt:lpstr>T7ACC_UPY_Utlsn </vt:lpstr>
      <vt:lpstr>AT-8_Hon_CCH_Pry</vt:lpstr>
      <vt:lpstr>AT-8A_Hon_CCH_UPry</vt:lpstr>
      <vt:lpstr>AT9_TA</vt:lpstr>
      <vt:lpstr>AT10_MME</vt:lpstr>
      <vt:lpstr>AT10A_</vt:lpstr>
      <vt:lpstr>AT-10 B</vt:lpstr>
      <vt:lpstr>AT-10 C</vt:lpstr>
      <vt:lpstr>AT-10D</vt:lpstr>
      <vt:lpstr>AT-10 E</vt:lpstr>
      <vt:lpstr>AT-10 F</vt:lpstr>
      <vt:lpstr>AT11_KS Year wise</vt:lpstr>
      <vt:lpstr>AT11A_KS-District wise</vt:lpstr>
      <vt:lpstr>AT12_KD-New</vt:lpstr>
      <vt:lpstr>AT12A_KD-Replacement</vt:lpstr>
      <vt:lpstr>Mode of cooking</vt:lpstr>
      <vt:lpstr>AT-14</vt:lpstr>
      <vt:lpstr>AT-14 A</vt:lpstr>
      <vt:lpstr>AT-15</vt:lpstr>
      <vt:lpstr>AT-16</vt:lpstr>
      <vt:lpstr>AT_17_Coverage-RBSK </vt:lpstr>
      <vt:lpstr>AT18_Details_Community </vt:lpstr>
      <vt:lpstr>AT_19_Impl_Agency</vt:lpstr>
      <vt:lpstr>AT_20_CentralCookingagency </vt:lpstr>
      <vt:lpstr>AT-21</vt:lpstr>
      <vt:lpstr>AT-22</vt:lpstr>
      <vt:lpstr>AT-23 MIS</vt:lpstr>
      <vt:lpstr>AT-23A _AMS</vt:lpstr>
      <vt:lpstr>AT-24</vt:lpstr>
      <vt:lpstr>AT-25</vt:lpstr>
      <vt:lpstr>Sheet1 (2)</vt:lpstr>
      <vt:lpstr>AT26_NoWD</vt:lpstr>
      <vt:lpstr>AT26A_NoWD</vt:lpstr>
      <vt:lpstr>AT27_Req_FG_CA_Pry</vt:lpstr>
      <vt:lpstr>AT27A_Req_FG_CA_U Pry </vt:lpstr>
      <vt:lpstr>AT27B_Req_FG_CA_N CLP</vt:lpstr>
      <vt:lpstr>AT27C_Req_FG_Drought -Pry </vt:lpstr>
      <vt:lpstr>AT27D_Req_FG_Drought -UPry </vt:lpstr>
      <vt:lpstr>AT_28_RqmtKitchen</vt:lpstr>
      <vt:lpstr>AT-28A_RqmtPlinthArea</vt:lpstr>
      <vt:lpstr>AT-28B_Kitchen repair</vt:lpstr>
      <vt:lpstr>AT29_Replacement KD </vt:lpstr>
      <vt:lpstr>AT29_A_Replacement KD</vt:lpstr>
      <vt:lpstr>AT-30_Coook-cum-Helper</vt:lpstr>
      <vt:lpstr>AT_31_Budget_provision </vt:lpstr>
      <vt:lpstr>AT32_Drought Pry Util</vt:lpstr>
      <vt:lpstr>AT-32A Drought UPry Util</vt:lpstr>
      <vt:lpstr>Sheet2</vt:lpstr>
      <vt:lpstr>'AT_17_Coverage-RBSK '!Print_Area</vt:lpstr>
      <vt:lpstr>AT_19_Impl_Agency!Print_Area</vt:lpstr>
      <vt:lpstr>'AT_20_CentralCookingagency '!Print_Area</vt:lpstr>
      <vt:lpstr>AT_28_RqmtKitchen!Print_Area</vt:lpstr>
      <vt:lpstr>AT_2A_fundflow!Print_Area</vt:lpstr>
      <vt:lpstr>'AT_31_Budget_provision '!Print_Area</vt:lpstr>
      <vt:lpstr>'AT-10 B'!Print_Area</vt:lpstr>
      <vt:lpstr>'AT-10 C'!Print_Area</vt:lpstr>
      <vt:lpstr>'AT-10 E'!Print_Area</vt:lpstr>
      <vt:lpstr>'AT-10 F'!Print_Area</vt:lpstr>
      <vt:lpstr>AT10_MME!Print_Area</vt:lpstr>
      <vt:lpstr>AT10A_!Print_Area</vt:lpstr>
      <vt:lpstr>'AT-10D'!Print_Area</vt:lpstr>
      <vt:lpstr>'AT11_KS Year wise'!Print_Area</vt:lpstr>
      <vt:lpstr>'AT11A_KS-District wise'!Print_Area</vt:lpstr>
      <vt:lpstr>'AT12_KD-New'!Print_Area</vt:lpstr>
      <vt:lpstr>'AT12A_KD-Replacement'!Print_Area</vt:lpstr>
      <vt:lpstr>'AT-14'!Print_Area</vt:lpstr>
      <vt:lpstr>'AT-14 A'!Print_Area</vt:lpstr>
      <vt:lpstr>'AT-15'!Print_Area</vt:lpstr>
      <vt:lpstr>'AT-16'!Print_Area</vt:lpstr>
      <vt:lpstr>'AT18_Details_Community '!Print_Area</vt:lpstr>
      <vt:lpstr>'AT-1-Gen_Info '!Print_Area</vt:lpstr>
      <vt:lpstr>'AT-24'!Print_Area</vt:lpstr>
      <vt:lpstr>AT26_NoWD!Print_Area</vt:lpstr>
      <vt:lpstr>AT26A_NoWD!Print_Area</vt:lpstr>
      <vt:lpstr>AT27_Req_FG_CA_Pry!Print_Area</vt:lpstr>
      <vt:lpstr>'AT27A_Req_FG_CA_U Pry '!Print_Area</vt:lpstr>
      <vt:lpstr>'AT27B_Req_FG_CA_N CLP'!Print_Area</vt:lpstr>
      <vt:lpstr>'AT27C_Req_FG_Drought -Pry '!Print_Area</vt:lpstr>
      <vt:lpstr>'AT27D_Req_FG_Drought -UPry '!Print_Area</vt:lpstr>
      <vt:lpstr>'AT-28A_RqmtPlinthArea'!Print_Area</vt:lpstr>
      <vt:lpstr>'AT-28B_Kitchen repair'!Print_Area</vt:lpstr>
      <vt:lpstr>'AT29_A_Replacement KD'!Print_Area</vt:lpstr>
      <vt:lpstr>'AT29_Replacement KD '!Print_Area</vt:lpstr>
      <vt:lpstr>'AT-2-S1 BUDGET'!Print_Area</vt:lpstr>
      <vt:lpstr>'AT-30_Coook-cum-Helper'!Print_Area</vt:lpstr>
      <vt:lpstr>'AT32_Drought Pry Util'!Print_Area</vt:lpstr>
      <vt:lpstr>'AT-32A Drought UPry Util'!Print_Area</vt:lpstr>
      <vt:lpstr>'AT3A_cvrg(Insti)_PY'!Print_Area</vt:lpstr>
      <vt:lpstr>'AT3B_cvrg(Insti)_UPY '!Print_Area</vt:lpstr>
      <vt:lpstr>'AT3C_cvrg(Insti)_UPY '!Print_Area</vt:lpstr>
      <vt:lpstr>'AT-8_Hon_CCH_Pry'!Print_Area</vt:lpstr>
      <vt:lpstr>'AT-8A_Hon_CCH_UPry'!Print_Area</vt:lpstr>
      <vt:lpstr>AT9_TA!Print_Area</vt:lpstr>
      <vt:lpstr>Contents!Print_Area</vt:lpstr>
      <vt:lpstr>'enrolment vs availed_PY'!Print_Area</vt:lpstr>
      <vt:lpstr>'enrolment vs availed_UPY'!Print_Area</vt:lpstr>
      <vt:lpstr>'Mode of cooking'!Print_Area</vt:lpstr>
      <vt:lpstr>Sheet1!Print_Area</vt:lpstr>
      <vt:lpstr>'Sheet1 (2)'!Print_Area</vt:lpstr>
      <vt:lpstr>T5_PLAN_vs_PRFM!Print_Area</vt:lpstr>
      <vt:lpstr>'T5A_PLAN_vs_PRFM '!Print_Area</vt:lpstr>
      <vt:lpstr>'T5B_PLAN_vs_PRFM  (2)'!Print_Area</vt:lpstr>
      <vt:lpstr>'T5C_Drought_PLAN_vs_PRFM '!Print_Area</vt:lpstr>
      <vt:lpstr>'T5D_Drought_PLAN_vs_PRFM  '!Print_Area</vt:lpstr>
      <vt:lpstr>T6_FG_py_Utlsn!Print_Area</vt:lpstr>
      <vt:lpstr>'T6A_FG_Upy_Utlsn '!Print_Area</vt:lpstr>
      <vt:lpstr>T6B_Pay_FG_FCI_Pry!Print_Area</vt:lpstr>
      <vt:lpstr>T6C_Coarse_Grain!Print_Area</vt:lpstr>
      <vt:lpstr>T7_CC_PY_Utlsn!Print_Area</vt:lpstr>
      <vt:lpstr>'T7ACC_UPY_Utlsn '!Print_Area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hp</dc:creator>
  <cp:lastModifiedBy>Lokender</cp:lastModifiedBy>
  <cp:lastPrinted>2019-04-25T10:44:18Z</cp:lastPrinted>
  <dcterms:created xsi:type="dcterms:W3CDTF">1996-10-14T23:33:28Z</dcterms:created>
  <dcterms:modified xsi:type="dcterms:W3CDTF">2019-07-05T03:51:27Z</dcterms:modified>
</cp:coreProperties>
</file>